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45" yWindow="435" windowWidth="15675" windowHeight="9255" tabRatio="783"/>
  </bookViews>
  <sheets>
    <sheet name="Projeto padrão 220V" sheetId="32" r:id="rId1"/>
    <sheet name="cronograma" sheetId="33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CRE" localSheetId="1" hidden="1">#REF!</definedName>
    <definedName name="ACRE" hidden="1">#REF!</definedName>
    <definedName name="ademir" localSheetId="1" hidden="1">{#N/A,#N/A,FALSE,"Cronograma";#N/A,#N/A,FALSE,"Cronogr. 2"}</definedName>
    <definedName name="ademir" hidden="1">{#N/A,#N/A,FALSE,"Cronograma";#N/A,#N/A,FALSE,"Cronogr. 2"}</definedName>
    <definedName name="_xlnm.Print_Area" localSheetId="0">'Projeto padrão 220V'!$B$1:$I$360</definedName>
    <definedName name="bosta" localSheetId="1" hidden="1">{#N/A,#N/A,FALSE,"Cronograma";#N/A,#N/A,FALSE,"Cronogr. 2"}</definedName>
    <definedName name="bosta" hidden="1">{#N/A,#N/A,FALSE,"Cronograma";#N/A,#N/A,FALSE,"Cronogr. 2"}</definedName>
    <definedName name="CA´L" localSheetId="1" hidden="1">{#N/A,#N/A,FALSE,"Cronograma";#N/A,#N/A,FALSE,"Cronogr. 2"}</definedName>
    <definedName name="CA´L" hidden="1">{#N/A,#N/A,FALSE,"Cronograma";#N/A,#N/A,FALSE,"Cronogr. 2"}</definedName>
    <definedName name="concorrentes" localSheetId="1" hidden="1">{#N/A,#N/A,FALSE,"Cronograma";#N/A,#N/A,FALSE,"Cronogr. 2"}</definedName>
    <definedName name="concorrentes" hidden="1">{#N/A,#N/A,FALSE,"Cronograma";#N/A,#N/A,FALSE,"Cronogr. 2"}</definedName>
    <definedName name="Popular" localSheetId="1" hidden="1">{#N/A,#N/A,FALSE,"Cronograma";#N/A,#N/A,FALSE,"Cronogr. 2"}</definedName>
    <definedName name="Popular" hidden="1">{#N/A,#N/A,FALSE,"Cronograma";#N/A,#N/A,FALSE,"Cronogr. 2"}</definedName>
    <definedName name="rio" localSheetId="1" hidden="1">{#N/A,#N/A,FALSE,"Cronograma";#N/A,#N/A,FALSE,"Cronogr. 2"}</definedName>
    <definedName name="rio" hidden="1">{#N/A,#N/A,FALSE,"Cronograma";#N/A,#N/A,FALSE,"Cronogr. 2"}</definedName>
    <definedName name="SINAPI_AC" localSheetId="1" hidden="1">#REF!</definedName>
    <definedName name="SINAPI_AC" hidden="1">#REF!</definedName>
    <definedName name="ss" localSheetId="1" hidden="1">{#N/A,#N/A,FALSE,"Cronograma";#N/A,#N/A,FALSE,"Cronogr. 2"}</definedName>
    <definedName name="ss" hidden="1">{#N/A,#N/A,FALSE,"Cronograma";#N/A,#N/A,FALSE,"Cronogr. 2"}</definedName>
    <definedName name="_xlnm.Print_Titles" localSheetId="0">'Projeto padrão 220V'!$1:$10</definedName>
    <definedName name="wrn.Cronograma." localSheetId="1" hidden="1">{#N/A,#N/A,FALSE,"Cronograma";#N/A,#N/A,FALSE,"Cronogr. 2"}</definedName>
    <definedName name="wrn.Cronograma." hidden="1">{#N/A,#N/A,FALSE,"Cronograma";#N/A,#N/A,FALSE,"Cronogr. 2"}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45621"/>
</workbook>
</file>

<file path=xl/calcChain.xml><?xml version="1.0" encoding="utf-8"?>
<calcChain xmlns="http://schemas.openxmlformats.org/spreadsheetml/2006/main">
  <c r="I72" i="32" l="1"/>
  <c r="I346" i="32"/>
  <c r="I347" i="32" s="1"/>
  <c r="I157" i="32"/>
  <c r="I158" i="32"/>
  <c r="I159" i="32"/>
  <c r="I160" i="32"/>
  <c r="I161" i="32"/>
  <c r="I162" i="32"/>
  <c r="I167" i="32"/>
  <c r="I168" i="32"/>
  <c r="I169" i="32"/>
  <c r="I170" i="32"/>
  <c r="I171" i="32"/>
  <c r="I172" i="32"/>
  <c r="I173" i="32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7" i="32"/>
  <c r="I198" i="32"/>
  <c r="I199" i="32"/>
  <c r="I200" i="32"/>
  <c r="I201" i="32"/>
  <c r="I202" i="32"/>
  <c r="I203" i="32"/>
  <c r="I204" i="32"/>
  <c r="I205" i="32"/>
  <c r="I206" i="32"/>
  <c r="I207" i="32"/>
  <c r="I208" i="32"/>
  <c r="I209" i="32"/>
  <c r="I210" i="32"/>
  <c r="I211" i="32"/>
  <c r="I212" i="32"/>
  <c r="I213" i="32"/>
  <c r="I218" i="32"/>
  <c r="I219" i="32"/>
  <c r="I220" i="32"/>
  <c r="I221" i="32"/>
  <c r="I222" i="32"/>
  <c r="I223" i="32"/>
  <c r="I224" i="32"/>
  <c r="I225" i="32"/>
  <c r="I226" i="32"/>
  <c r="I227" i="32"/>
  <c r="I228" i="32"/>
  <c r="I229" i="32"/>
  <c r="I230" i="32"/>
  <c r="I231" i="32"/>
  <c r="I232" i="32"/>
  <c r="I233" i="32"/>
  <c r="I234" i="32"/>
  <c r="I235" i="32"/>
  <c r="I236" i="32"/>
  <c r="I237" i="32"/>
  <c r="I242" i="32"/>
  <c r="I243" i="32"/>
  <c r="I244" i="32"/>
  <c r="I245" i="32"/>
  <c r="I246" i="32"/>
  <c r="I247" i="32"/>
  <c r="I248" i="32"/>
  <c r="I249" i="32"/>
  <c r="I250" i="32"/>
  <c r="I251" i="32"/>
  <c r="I252" i="32"/>
  <c r="I257" i="32"/>
  <c r="I258" i="32"/>
  <c r="I259" i="32"/>
  <c r="I260" i="32"/>
  <c r="I261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I279" i="32"/>
  <c r="I280" i="32"/>
  <c r="I281" i="32"/>
  <c r="I282" i="32"/>
  <c r="I283" i="32"/>
  <c r="I284" i="32"/>
  <c r="I285" i="32"/>
  <c r="I286" i="32"/>
  <c r="I287" i="32"/>
  <c r="I288" i="32"/>
  <c r="I289" i="32"/>
  <c r="I290" i="32"/>
  <c r="I291" i="32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305" i="32"/>
  <c r="I306" i="32"/>
  <c r="I307" i="32"/>
  <c r="I308" i="32"/>
  <c r="I309" i="32"/>
  <c r="I310" i="32"/>
  <c r="I311" i="32"/>
  <c r="I312" i="32"/>
  <c r="I313" i="32"/>
  <c r="I314" i="32"/>
  <c r="I315" i="32"/>
  <c r="I316" i="32"/>
  <c r="I317" i="32"/>
  <c r="I322" i="32"/>
  <c r="I323" i="32"/>
  <c r="I324" i="32"/>
  <c r="I325" i="32"/>
  <c r="I326" i="32"/>
  <c r="I327" i="32"/>
  <c r="I328" i="32"/>
  <c r="I329" i="32"/>
  <c r="I334" i="32"/>
  <c r="I335" i="32"/>
  <c r="I336" i="32"/>
  <c r="I337" i="32"/>
  <c r="I338" i="32"/>
  <c r="I339" i="32"/>
  <c r="I340" i="32"/>
  <c r="I341" i="32"/>
  <c r="I342" i="32"/>
  <c r="I333" i="32"/>
  <c r="I321" i="32"/>
  <c r="I256" i="32"/>
  <c r="I241" i="32"/>
  <c r="I217" i="32"/>
  <c r="I196" i="32"/>
  <c r="I166" i="32"/>
  <c r="I156" i="32"/>
  <c r="I163" i="32" s="1"/>
  <c r="I142" i="32"/>
  <c r="I143" i="32"/>
  <c r="I144" i="32"/>
  <c r="I145" i="32"/>
  <c r="I146" i="32"/>
  <c r="I147" i="32"/>
  <c r="I148" i="32"/>
  <c r="I149" i="32"/>
  <c r="I150" i="32"/>
  <c r="I151" i="32"/>
  <c r="I152" i="32"/>
  <c r="I141" i="32"/>
  <c r="I131" i="32"/>
  <c r="I132" i="32"/>
  <c r="I133" i="32"/>
  <c r="I134" i="32"/>
  <c r="I135" i="32"/>
  <c r="I136" i="32"/>
  <c r="I130" i="32"/>
  <c r="I126" i="32"/>
  <c r="I127" i="32" s="1"/>
  <c r="I76" i="32"/>
  <c r="I77" i="32"/>
  <c r="I78" i="32"/>
  <c r="I26" i="32"/>
  <c r="I27" i="32"/>
  <c r="I28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I109" i="32"/>
  <c r="I110" i="32"/>
  <c r="I111" i="32"/>
  <c r="I116" i="32"/>
  <c r="I117" i="32"/>
  <c r="I118" i="32"/>
  <c r="I119" i="32"/>
  <c r="I120" i="32"/>
  <c r="I121" i="32"/>
  <c r="I122" i="32"/>
  <c r="I115" i="32"/>
  <c r="I83" i="32"/>
  <c r="I75" i="32"/>
  <c r="I59" i="32"/>
  <c r="I33" i="32"/>
  <c r="I25" i="32"/>
  <c r="I14" i="32"/>
  <c r="I15" i="32"/>
  <c r="I16" i="32"/>
  <c r="I17" i="32"/>
  <c r="I18" i="32"/>
  <c r="I19" i="32"/>
  <c r="I20" i="32"/>
  <c r="I21" i="32"/>
  <c r="I13" i="32"/>
  <c r="I79" i="32" l="1"/>
  <c r="I55" i="32"/>
  <c r="I343" i="32"/>
  <c r="I330" i="32"/>
  <c r="I318" i="32"/>
  <c r="I262" i="32"/>
  <c r="I253" i="32"/>
  <c r="I238" i="32"/>
  <c r="I214" i="32"/>
  <c r="I193" i="32"/>
  <c r="I153" i="32"/>
  <c r="I137" i="32"/>
  <c r="I123" i="32"/>
  <c r="I112" i="32"/>
  <c r="I29" i="32"/>
  <c r="I22" i="32"/>
  <c r="J51" i="33"/>
  <c r="I49" i="33"/>
  <c r="H47" i="33"/>
  <c r="G47" i="33"/>
  <c r="F47" i="33"/>
  <c r="I45" i="33"/>
  <c r="I41" i="33"/>
  <c r="H41" i="33"/>
  <c r="I39" i="33"/>
  <c r="I37" i="33"/>
  <c r="H37" i="33"/>
  <c r="G37" i="33"/>
  <c r="F37" i="33"/>
  <c r="H35" i="33"/>
  <c r="J33" i="33"/>
  <c r="I33" i="33"/>
  <c r="J31" i="33"/>
  <c r="I31" i="33"/>
  <c r="H31" i="33"/>
  <c r="G31" i="33"/>
  <c r="H29" i="33"/>
  <c r="F27" i="33"/>
  <c r="G25" i="33"/>
  <c r="I23" i="33"/>
  <c r="H23" i="33"/>
  <c r="G23" i="33"/>
  <c r="H21" i="33"/>
  <c r="G19" i="33"/>
  <c r="F17" i="33"/>
  <c r="F15" i="33"/>
  <c r="E13" i="33"/>
  <c r="I349" i="32" l="1"/>
  <c r="C53" i="33"/>
  <c r="D42" i="33" s="1"/>
  <c r="F21" i="33"/>
  <c r="G21" i="33"/>
  <c r="H25" i="33"/>
  <c r="I29" i="33"/>
  <c r="I35" i="33"/>
  <c r="H43" i="33"/>
  <c r="J49" i="33"/>
  <c r="E17" i="33"/>
  <c r="E15" i="33"/>
  <c r="F19" i="33"/>
  <c r="F53" i="33" s="1"/>
  <c r="I25" i="33"/>
  <c r="H33" i="33"/>
  <c r="I43" i="33"/>
  <c r="G45" i="33"/>
  <c r="G35" i="33"/>
  <c r="H45" i="33"/>
  <c r="J43" i="33"/>
  <c r="G53" i="33" l="1"/>
  <c r="G54" i="33" s="1"/>
  <c r="F54" i="33"/>
  <c r="D18" i="33"/>
  <c r="D48" i="33"/>
  <c r="D12" i="33"/>
  <c r="D38" i="33"/>
  <c r="I53" i="33"/>
  <c r="I54" i="33" s="1"/>
  <c r="D32" i="33"/>
  <c r="D44" i="33"/>
  <c r="D20" i="33"/>
  <c r="D34" i="33"/>
  <c r="D14" i="33"/>
  <c r="D28" i="33"/>
  <c r="D24" i="33"/>
  <c r="E53" i="33"/>
  <c r="E54" i="33" s="1"/>
  <c r="E55" i="33" s="1"/>
  <c r="D40" i="33"/>
  <c r="D50" i="33"/>
  <c r="D36" i="33"/>
  <c r="D30" i="33"/>
  <c r="D46" i="33"/>
  <c r="D22" i="33"/>
  <c r="D26" i="33"/>
  <c r="H53" i="33"/>
  <c r="H54" i="33" s="1"/>
  <c r="J53" i="33"/>
  <c r="J54" i="33" s="1"/>
  <c r="D16" i="33"/>
  <c r="D53" i="33" l="1"/>
  <c r="F55" i="33"/>
  <c r="G55" i="33" s="1"/>
  <c r="H55" i="33" s="1"/>
  <c r="I55" i="33" s="1"/>
  <c r="J55" i="33" s="1"/>
</calcChain>
</file>

<file path=xl/sharedStrings.xml><?xml version="1.0" encoding="utf-8"?>
<sst xmlns="http://schemas.openxmlformats.org/spreadsheetml/2006/main" count="1244" uniqueCount="663">
  <si>
    <t>ITEM</t>
  </si>
  <si>
    <t>Locação de construção de edificação com gabarito de madeira</t>
  </si>
  <si>
    <t>m</t>
  </si>
  <si>
    <t>un</t>
  </si>
  <si>
    <t>LOUÇAS E METAIS</t>
  </si>
  <si>
    <t>ESQUADRIAS</t>
  </si>
  <si>
    <t>m²</t>
  </si>
  <si>
    <t>PINTURA</t>
  </si>
  <si>
    <t>Limpeza geral</t>
  </si>
  <si>
    <t>Ministério da Educação</t>
  </si>
  <si>
    <t xml:space="preserve">Planilha Orçamentária </t>
  </si>
  <si>
    <t>1.1</t>
  </si>
  <si>
    <t>1.2</t>
  </si>
  <si>
    <t>2.1</t>
  </si>
  <si>
    <t>2.2</t>
  </si>
  <si>
    <t>2.3</t>
  </si>
  <si>
    <t>3.1</t>
  </si>
  <si>
    <t>3.2</t>
  </si>
  <si>
    <t>4.1</t>
  </si>
  <si>
    <t>4.2</t>
  </si>
  <si>
    <t>5.1</t>
  </si>
  <si>
    <t>6.1</t>
  </si>
  <si>
    <t>6.2</t>
  </si>
  <si>
    <t>6.3</t>
  </si>
  <si>
    <t>6.4</t>
  </si>
  <si>
    <t>6.5</t>
  </si>
  <si>
    <t>7.1</t>
  </si>
  <si>
    <t>8.1</t>
  </si>
  <si>
    <t>9.1</t>
  </si>
  <si>
    <t>9.2</t>
  </si>
  <si>
    <t>9.3</t>
  </si>
  <si>
    <t>10.1</t>
  </si>
  <si>
    <t>11.1</t>
  </si>
  <si>
    <t>11.2</t>
  </si>
  <si>
    <t>11.3</t>
  </si>
  <si>
    <t>12.1</t>
  </si>
  <si>
    <t>12.2</t>
  </si>
  <si>
    <t>12.3</t>
  </si>
  <si>
    <t>14.1</t>
  </si>
  <si>
    <t>DESCRIÇÃO DOS SERVIÇOS</t>
  </si>
  <si>
    <t>VALOR (R$)</t>
  </si>
  <si>
    <t xml:space="preserve">SERVIÇOS PRELIMINARES </t>
  </si>
  <si>
    <t xml:space="preserve">SUPERESTRUTURA </t>
  </si>
  <si>
    <t>10.2</t>
  </si>
  <si>
    <t>13.4</t>
  </si>
  <si>
    <t>13.5</t>
  </si>
  <si>
    <t>m³</t>
  </si>
  <si>
    <t>Custo TOTAL com BDI incluso</t>
  </si>
  <si>
    <t>Placa de obra em chapa zincada, instalada</t>
  </si>
  <si>
    <t>Barracão para escritório de obra porte pequeno s=25,41m²</t>
  </si>
  <si>
    <t>1.3</t>
  </si>
  <si>
    <t>2.4</t>
  </si>
  <si>
    <t>Disjuntor termomagnetico monopolar 10 A, padrão DIN (linha branca)</t>
  </si>
  <si>
    <t>11.5</t>
  </si>
  <si>
    <t>Rampa de acesso em concreto não estrutural</t>
  </si>
  <si>
    <t>13.6</t>
  </si>
  <si>
    <t>13.7</t>
  </si>
  <si>
    <t>Chapisco em  parede com argamassa traço - 1:3 (cimento / areia)</t>
  </si>
  <si>
    <t>Chapisco em teto com argamassa traço - 1:3 (cimento / areia)</t>
  </si>
  <si>
    <t>Ligação provisória de energia elétrica em canteiro de obra</t>
  </si>
  <si>
    <t>1.4</t>
  </si>
  <si>
    <t>SINAPI</t>
  </si>
  <si>
    <t>PORTAS DE MADEIRA</t>
  </si>
  <si>
    <t>FERRAGENS E ACESSÓRIOS</t>
  </si>
  <si>
    <t>PORTAS DE ALUMÍNIO</t>
  </si>
  <si>
    <t>JANELAS DE ALUMÍNIO</t>
  </si>
  <si>
    <t>Tela de nylon de proteção- fixada na esquadria</t>
  </si>
  <si>
    <t>VIDROS</t>
  </si>
  <si>
    <t>Vidro miniboreal incolor, espessura 6mm- fornecimento e instalação</t>
  </si>
  <si>
    <t>MERCADO</t>
  </si>
  <si>
    <t>Ducha Higiênica com registro e derivação Izy, código 1984.C37. ACT.CR, DECA, ou equivalente</t>
  </si>
  <si>
    <t>Válvula de descarga: Base Hydra Max, código 4550.404 e acabamento Hydra Max, código 4900.C.MAX 1 ½”, acabamento cromado, DECA ou equivalente</t>
  </si>
  <si>
    <t>Lavatório Pequeno Ravena/Izy cor Branco Gelo, código: L.915, DECA, ou equivalente, sem coluna,(válvula, sifao e engate flexível cromados), exceto Torneira</t>
  </si>
  <si>
    <t>Torneira para lavatório de mesa bica baixa Izy, código 1193.C37, Deca ou equivalente</t>
  </si>
  <si>
    <t>Papeleira Metálica Linha Izy, código 2020.C37, DECA ou equivalente</t>
  </si>
  <si>
    <t>Barra de apoio, Linha conforto, código 2305.C, cor cromado, DECA ou equivalente</t>
  </si>
  <si>
    <t>Dispenser Toalha Linha Excellence, código 7007, Melhoramentos ou equivalente.</t>
  </si>
  <si>
    <t>Saboneteira Linha Excellence, código 7009, Melhoramentos ou equivalente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</si>
  <si>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</si>
  <si>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Torneira para cozinha de mesa bica móvel Izy, código 1167.C37, DECA, ou equivalente</t>
  </si>
  <si>
    <t>Torneira de parede de uso geral com bico para mangueira Izy, código 1153.C37, DECA, ou equivalente</t>
  </si>
  <si>
    <t>Bancada em granito cinza andorinha - espessura 2cm, conforme projeto</t>
  </si>
  <si>
    <t xml:space="preserve">Portas para armário de cozinha em mdf com revestimento em fórmica conforme projeto </t>
  </si>
  <si>
    <t>SISTEMA DE VEDAÇÃO VERTICAL INTERNO E EXTERNO (PAREDES)</t>
  </si>
  <si>
    <t xml:space="preserve">Impermeabilização com tinta betuminosa em fundações, baldrames </t>
  </si>
  <si>
    <t>Encunhamento (aperto de alvenaria) em tijolo cerâmicos maciços 5x10x20cm 1 vez (esp. 20cm), assentamento c/ argamassa traço1:6 (cimento e areia)</t>
  </si>
  <si>
    <t xml:space="preserve">Cumeeira com telha cerâmica emboçada com argamassa traço 1:2:8 </t>
  </si>
  <si>
    <t xml:space="preserve">SISTEMAS DE COBERTURA </t>
  </si>
  <si>
    <t>REVESTIMENTOS INTERNOS E EXTERNOS</t>
  </si>
  <si>
    <t xml:space="preserve">Revestimento cerâmico de paredes PEI IV- cerâmica 30 x 40 cm aplicado com argamassa industrializada- incl. rejunte - conforme projeto   </t>
  </si>
  <si>
    <t>Revestimento cerâmico de paredes PEI IV - cerâmica 10 x 10 cm aplicado com argamassa industrializada- incl. rejunte - conforme projeto</t>
  </si>
  <si>
    <t>SISTEMAS DE PISOS INTERNOS E EXTERNOS (PAVIMENTAÇÃO)</t>
  </si>
  <si>
    <t>Roda meio em madeira (largura=10cm)</t>
  </si>
  <si>
    <t>Piso de cimento desempenado com juntas de dilatação</t>
  </si>
  <si>
    <t>Piso podotátil interno em borracha 30x30cm, assentamento com cola vinil (fornecimento e assentamento)</t>
  </si>
  <si>
    <t>Piso tátil de alerta/direcional em placas pré-moldadas - 5MPa</t>
  </si>
  <si>
    <t xml:space="preserve">Soleira em granito cinza andorinha, L=15cm, E=2cm </t>
  </si>
  <si>
    <t>Peitoril em granito cinza, largura=17,00cm espessura variável e pingadeira</t>
  </si>
  <si>
    <t>PAVIMENTAÇÃO EXTERNA</t>
  </si>
  <si>
    <t xml:space="preserve">Emassamento de lajes internas com massa PVA - 02 demãos </t>
  </si>
  <si>
    <t xml:space="preserve">Pintura em latex PVA 02 demãos sobre lajes internas e externas </t>
  </si>
  <si>
    <t xml:space="preserve">Emassamento de paredes internas com massa PVA - 02 demãos </t>
  </si>
  <si>
    <t>Pintura em esmalte sintético 02 demãos em roda meio de madeira</t>
  </si>
  <si>
    <t>SISTEMA DE PROTEÇÃO CONTRA DESCARGAS ATMOSFÉRICAS (SPDA)</t>
  </si>
  <si>
    <t>SERVIÇOS FINAIS</t>
  </si>
  <si>
    <t>MOVIMENTO DE TERRAS PARA FUNDAÇÕES</t>
  </si>
  <si>
    <t>16.1</t>
  </si>
  <si>
    <t>16.3</t>
  </si>
  <si>
    <t>Fita anticorrosiva</t>
  </si>
  <si>
    <t>16.4</t>
  </si>
  <si>
    <t>Válvula esfera Ø 3/4" NPT 300</t>
  </si>
  <si>
    <t>Registro 1º Estágio c/ manômetro</t>
  </si>
  <si>
    <t>16.6</t>
  </si>
  <si>
    <t>Registro 2º Estágio c/ manômetro</t>
  </si>
  <si>
    <t>Registro do Regulador</t>
  </si>
  <si>
    <t>Manômetro NPT 1/4, 0 a 300 Psi</t>
  </si>
  <si>
    <t>INSTALAÇÃO DE GÁS COMBUSTÍVEL</t>
  </si>
  <si>
    <t>SERVIÇOS COMPLEMENTARES</t>
  </si>
  <si>
    <t>CÓDIGO</t>
  </si>
  <si>
    <t>FONTE</t>
  </si>
  <si>
    <t xml:space="preserve">FUNDAÇÕES </t>
  </si>
  <si>
    <t>SISTEMA DE PROTEÇÃO CONTRA INCÊNCIO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</si>
  <si>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</si>
  <si>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</si>
  <si>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1.5</t>
  </si>
  <si>
    <t>1.6</t>
  </si>
  <si>
    <t>1.7</t>
  </si>
  <si>
    <t>C2851</t>
  </si>
  <si>
    <t>SEINFRA</t>
  </si>
  <si>
    <t xml:space="preserve">Instalação provisória de água </t>
  </si>
  <si>
    <t>C2849</t>
  </si>
  <si>
    <t>Instalações provisórias de esgoto</t>
  </si>
  <si>
    <t xml:space="preserve">Escavação manual de valas em qualquer terreno exceto rocha até h=1,50 m </t>
  </si>
  <si>
    <t xml:space="preserve">Regularização e compactação do fundo de valas </t>
  </si>
  <si>
    <t xml:space="preserve">Reaterro apiloado de vala com material da obra  </t>
  </si>
  <si>
    <t>Aterro apiloado em camadas de 0,20 m com material argilo - arenoso (entre baldrames)</t>
  </si>
  <si>
    <t xml:space="preserve">CONCRETO ARMADO PARA FUNDAÇÕES </t>
  </si>
  <si>
    <t>Estaca a trado (broca) d=20 cm com concreto fck=15 Mpa (sem armação)</t>
  </si>
  <si>
    <t>Lastro de concreto magro (e=3,0 cm) - preparo mecânico</t>
  </si>
  <si>
    <t>kg</t>
  </si>
  <si>
    <t>CONCRETO ARMADO PARA FUNDAÇÕES - VIGAS BALDRAMES</t>
  </si>
  <si>
    <t>5.2</t>
  </si>
  <si>
    <t>11.4</t>
  </si>
  <si>
    <t>Registro de gaveta bruto, Ø 1"</t>
  </si>
  <si>
    <t>Caixa Sifonada 100x100x50mm</t>
  </si>
  <si>
    <t>Caixa de inspeção em alvenaria de tijolo medindo 900x900x600mm , com tampão em ferro fundido</t>
  </si>
  <si>
    <t>Extintor PQS - 6KG</t>
  </si>
  <si>
    <t>Luminária de emergência de 31 Leds autonomia minima de 1 hora</t>
  </si>
  <si>
    <t>Marcação no Piso - 1 x 1m para hidrante</t>
  </si>
  <si>
    <t>Placa de sinalização em pvc cod 13 - (316x158) Saída de emergência</t>
  </si>
  <si>
    <t>Placa de sinalização em pvc cod 17 - (316x158) Mensagem "Saída"</t>
  </si>
  <si>
    <t>Placa de sinalização em pvc cod 23 - (300x300) Extintor de Incêndio</t>
  </si>
  <si>
    <t>ELETRODUTOS E ACESSÓRIOS</t>
  </si>
  <si>
    <t>CABOS E FIOS (CONDUTORES)</t>
  </si>
  <si>
    <t>ILUMINAÇÃO E TOMADAS</t>
  </si>
  <si>
    <t>Interruptor simples 10 A, completa</t>
  </si>
  <si>
    <t>Interruptor três seções 10A por seção, completa</t>
  </si>
  <si>
    <t>7.2</t>
  </si>
  <si>
    <t>7.3</t>
  </si>
  <si>
    <t>7.4</t>
  </si>
  <si>
    <t>9.4</t>
  </si>
  <si>
    <t>9.5</t>
  </si>
  <si>
    <t>9.6</t>
  </si>
  <si>
    <t>9.7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</si>
  <si>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</si>
  <si>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</si>
  <si>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</si>
  <si>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</si>
  <si>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</si>
  <si>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</si>
  <si>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</si>
  <si>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</si>
  <si>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</si>
  <si>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</si>
  <si>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</si>
  <si>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</si>
  <si>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13.1</t>
  </si>
  <si>
    <t>13.2</t>
  </si>
  <si>
    <t>13.3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</si>
  <si>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</si>
  <si>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</si>
  <si>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</si>
  <si>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</si>
  <si>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</si>
  <si>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</si>
  <si>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</si>
  <si>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</si>
  <si>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</si>
  <si>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</si>
  <si>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</si>
  <si>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</si>
  <si>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</si>
  <si>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</si>
  <si>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</si>
  <si>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</si>
  <si>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</si>
  <si>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</si>
  <si>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</si>
  <si>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</si>
  <si>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</si>
  <si>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</si>
  <si>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</si>
  <si>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</si>
  <si>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</si>
  <si>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15.1</t>
  </si>
  <si>
    <t>15.2</t>
  </si>
  <si>
    <t>15.3</t>
  </si>
  <si>
    <t>15.4</t>
  </si>
  <si>
    <t>15.5</t>
  </si>
  <si>
    <t>15.6</t>
  </si>
  <si>
    <t>15.7</t>
  </si>
  <si>
    <t>15.8</t>
  </si>
  <si>
    <t>18.1</t>
  </si>
  <si>
    <t>19.1</t>
  </si>
  <si>
    <t>19.2</t>
  </si>
  <si>
    <t>19.3</t>
  </si>
  <si>
    <t>19.4</t>
  </si>
  <si>
    <t>20.1</t>
  </si>
  <si>
    <t>C0864</t>
  </si>
  <si>
    <t>Conjunto de mastro para três bandeiras e pedestal</t>
  </si>
  <si>
    <t>C4065</t>
  </si>
  <si>
    <t>C1960</t>
  </si>
  <si>
    <t>QUADRO DE DISTRIBUIÇÃO</t>
  </si>
  <si>
    <t>C4394</t>
  </si>
  <si>
    <t>17.1</t>
  </si>
  <si>
    <t>17.2</t>
  </si>
  <si>
    <t>17.3</t>
  </si>
  <si>
    <t>17.4</t>
  </si>
  <si>
    <t>Registro de gaveta bruto, Ø 1 1/2"</t>
  </si>
  <si>
    <t>Fossa séptica  (dimensões internas 3,00x1,70x1,50m)</t>
  </si>
  <si>
    <t>Sumidouro em alvenaria 3,00 x 3,00 x 4,50 m</t>
  </si>
  <si>
    <t>Junção PVC esgoto 100 x 100 mm</t>
  </si>
  <si>
    <t>18.2</t>
  </si>
  <si>
    <t>18.3</t>
  </si>
  <si>
    <t>3.3</t>
  </si>
  <si>
    <t>CONCRETO ARMADO  - VIGAS</t>
  </si>
  <si>
    <t>CONCRETO ARMADO - LAJES E PILARES</t>
  </si>
  <si>
    <t>19.6</t>
  </si>
  <si>
    <t>Cobertura em telha cerâmica tipo romana</t>
  </si>
  <si>
    <t>74209/1</t>
  </si>
  <si>
    <t>74046/2</t>
  </si>
  <si>
    <t>74238/2</t>
  </si>
  <si>
    <t>74156/3</t>
  </si>
  <si>
    <t>73994/1</t>
  </si>
  <si>
    <t>74202/1</t>
  </si>
  <si>
    <t>74106/1</t>
  </si>
  <si>
    <t>73782/2</t>
  </si>
  <si>
    <t>74130/1</t>
  </si>
  <si>
    <t>74130/3</t>
  </si>
  <si>
    <t>74130/4</t>
  </si>
  <si>
    <t>74130/6</t>
  </si>
  <si>
    <t>74131/4</t>
  </si>
  <si>
    <t>73953/2</t>
  </si>
  <si>
    <t>73953/6</t>
  </si>
  <si>
    <t>73768/10</t>
  </si>
  <si>
    <t>74051/1</t>
  </si>
  <si>
    <t>74234/1</t>
  </si>
  <si>
    <t>74198/2</t>
  </si>
  <si>
    <t>73964/6</t>
  </si>
  <si>
    <t>74065/1</t>
  </si>
  <si>
    <t>73924/2</t>
  </si>
  <si>
    <t>73991/3</t>
  </si>
  <si>
    <t>73822/2</t>
  </si>
  <si>
    <t>74220/1</t>
  </si>
  <si>
    <t>74077/3</t>
  </si>
  <si>
    <t>74236/1</t>
  </si>
  <si>
    <t>5.3</t>
  </si>
  <si>
    <t>5.4</t>
  </si>
  <si>
    <t>7.5</t>
  </si>
  <si>
    <t>C4070</t>
  </si>
  <si>
    <t>C2910</t>
  </si>
  <si>
    <t>11.6</t>
  </si>
  <si>
    <t>C1869</t>
  </si>
  <si>
    <t>C2284</t>
  </si>
  <si>
    <t>16.2</t>
  </si>
  <si>
    <t>16.5</t>
  </si>
  <si>
    <t>C3738</t>
  </si>
  <si>
    <t>18.4</t>
  </si>
  <si>
    <t>C0671</t>
  </si>
  <si>
    <t>C4026</t>
  </si>
  <si>
    <t>18.5</t>
  </si>
  <si>
    <t>18.6</t>
  </si>
  <si>
    <t>18.7</t>
  </si>
  <si>
    <t>C0560</t>
  </si>
  <si>
    <t>18.8</t>
  </si>
  <si>
    <t>C2298</t>
  </si>
  <si>
    <t>C2045</t>
  </si>
  <si>
    <t>C4562</t>
  </si>
  <si>
    <t>Tomada para telefone</t>
  </si>
  <si>
    <t>15.9</t>
  </si>
  <si>
    <t>15.10</t>
  </si>
  <si>
    <t>Placa de sinalização em pvc cod 06 - (500x300)  Perigo Inflamável</t>
  </si>
  <si>
    <t>Placa de sinalização em pvc cod 01 - (500x300) Proibido fumar</t>
  </si>
  <si>
    <t>Luminárias 2x32W completa</t>
  </si>
  <si>
    <t>12.16</t>
  </si>
  <si>
    <t>12.17</t>
  </si>
  <si>
    <t>12.18</t>
  </si>
  <si>
    <t>Vergalhão CA - 25 # 10 mm2</t>
  </si>
  <si>
    <t>Caixa de equalização de potências 200x200mm em aço com barramento Expessura  6 mm</t>
  </si>
  <si>
    <t>Haste tipo coopperweld 5/8" x 3,00m.</t>
  </si>
  <si>
    <t>Cordoalha de cobre nu 35 mm2</t>
  </si>
  <si>
    <t>Cordoalha de cobre nu 50 mm2</t>
  </si>
  <si>
    <t>Caixa de inspeção, PVC de 12", com tampa de aço galvanizado,conforme detalhe no projeto</t>
  </si>
  <si>
    <t>Conector  de bronze para haste de 5/8" e cabo de 50 mm²</t>
  </si>
  <si>
    <t>Sondagem do terreno</t>
  </si>
  <si>
    <r>
      <t xml:space="preserve">Janela de Alumínio, basculante 60x40cm, </t>
    </r>
    <r>
      <rPr>
        <b/>
        <sz val="10"/>
        <rFont val="Arial"/>
        <family val="2"/>
      </rPr>
      <t>JA-1</t>
    </r>
    <r>
      <rPr>
        <sz val="10"/>
        <rFont val="Arial"/>
        <family val="2"/>
      </rPr>
      <t>,conforme projeto de esquadrias, inclusive ferragens</t>
    </r>
  </si>
  <si>
    <r>
      <t xml:space="preserve">Janela de Alumínio, basculante 100x40cm, </t>
    </r>
    <r>
      <rPr>
        <b/>
        <sz val="10"/>
        <rFont val="Arial"/>
        <family val="2"/>
      </rPr>
      <t>JA-3</t>
    </r>
    <r>
      <rPr>
        <sz val="10"/>
        <rFont val="Arial"/>
        <family val="2"/>
      </rPr>
      <t>,conforme projeto de esquadrias, inclusive ferragens</t>
    </r>
  </si>
  <si>
    <r>
      <t xml:space="preserve">Janela de Alumínio, de correr 120x100cm, </t>
    </r>
    <r>
      <rPr>
        <b/>
        <sz val="10"/>
        <rFont val="Arial"/>
        <family val="2"/>
      </rPr>
      <t>JA-5</t>
    </r>
    <r>
      <rPr>
        <sz val="10"/>
        <rFont val="Arial"/>
        <family val="2"/>
      </rPr>
      <t>,conforme projeto de esquadrias, inclusive ferragens</t>
    </r>
  </si>
  <si>
    <r>
      <t xml:space="preserve">Janela de Alumínio, basculante 150x110cm, </t>
    </r>
    <r>
      <rPr>
        <b/>
        <sz val="10"/>
        <rFont val="Arial"/>
        <family val="2"/>
      </rPr>
      <t>JA-6</t>
    </r>
    <r>
      <rPr>
        <sz val="10"/>
        <rFont val="Arial"/>
        <family val="2"/>
      </rPr>
      <t>,conforme projeto de esquadrias, inclusive ferragens</t>
    </r>
  </si>
  <si>
    <r>
      <t xml:space="preserve">Janela de Alumínio, basculante 200x110cm, </t>
    </r>
    <r>
      <rPr>
        <b/>
        <sz val="10"/>
        <rFont val="Arial"/>
        <family val="2"/>
      </rPr>
      <t>JA-7</t>
    </r>
    <r>
      <rPr>
        <sz val="10"/>
        <rFont val="Arial"/>
        <family val="2"/>
      </rPr>
      <t>,conforme projeto de esquadrias, inclusive ferragens</t>
    </r>
  </si>
  <si>
    <r>
      <t>Janela de Alumínio, basculante 220X110cm,</t>
    </r>
    <r>
      <rPr>
        <b/>
        <sz val="10"/>
        <rFont val="Arial"/>
        <family val="2"/>
      </rPr>
      <t>JA-8,</t>
    </r>
    <r>
      <rPr>
        <sz val="10"/>
        <rFont val="Arial"/>
        <family val="2"/>
      </rPr>
      <t xml:space="preserve"> conforme projeto de esquadrias, inclusive ferragens</t>
    </r>
  </si>
  <si>
    <t>Piso cerâmico esmaltado PEI V - 40 x 40 cm  aplicado com argamassa industrializada - incl. rejunte - Branco antiderrapante - conforme projeto</t>
  </si>
  <si>
    <t xml:space="preserve">Piso cerâmico esmaltado PEI V - 40 x 40 cm  aplicado com argamassa industrializada - incl. rejunte - Cinza Antiderrapante - conforme projeto </t>
  </si>
  <si>
    <t>Bacia Sanitária Convencional com Caixa Acoplada, código Izy P.111, DECA, ou equivalente com acessórios- fornecimento e instalação</t>
  </si>
  <si>
    <t>Bacia Sanitária Convencional Izy, cor Branco Gelo, código P.11, DECA, ou equivalente</t>
  </si>
  <si>
    <t>Assento plástico Izy, Código AP.01, DECA</t>
  </si>
  <si>
    <t>Cuba de Embutir Oval cor Branco Gelo, código L.37, DECA, ou equivalente, em bancada  e complementos (válvula, sifao e engate flexível cromados), exceto torneira.</t>
  </si>
  <si>
    <t>Barra de apoio para lavatório " u ", Linha conforto, aço polido, DECA, ou equivalente</t>
  </si>
  <si>
    <t>14.16</t>
  </si>
  <si>
    <t>14.17</t>
  </si>
  <si>
    <t>14.18</t>
  </si>
  <si>
    <t>14.19</t>
  </si>
  <si>
    <t>14.20</t>
  </si>
  <si>
    <t>14.21</t>
  </si>
  <si>
    <t xml:space="preserve">Chuveiro Maxi Ducha, LORENZETTI, com Mangueira plástica/desviador para duchas elétricas, cógigo 8010-A, LORENZETTI,  ou equivalente </t>
  </si>
  <si>
    <t>Cuba industrial 50x40 profundidade 30 – HIDRONOX, ou equivalente, com sifão em metal cromado 1.1/2x1.1/2", válvula em metal cromado tipo americana 3.1/2"x1.1/2" para pia - fornecimento e instalação</t>
  </si>
  <si>
    <t>Torneira elétrica LorenEasy, LORENZETTI ou equivalente</t>
  </si>
  <si>
    <t>Caixa dágua metálica completa de 15.000l, inclusive base conforme projeto</t>
  </si>
  <si>
    <t>Mictório com Sifão Integrado Branco Gelo, codigo M715, Deca ou equivalente</t>
  </si>
  <si>
    <t>Prateleira, acabamento superior e banco em granito cinza andorinha - espessura 2cm, conforme projeto</t>
  </si>
  <si>
    <t>19.7</t>
  </si>
  <si>
    <t>Divisória de banheiros e sanitários em granito com espessura de 2cm polido assentado com argamassa traço 1:4</t>
  </si>
  <si>
    <t>Grama - fornecimento e plantio (inclusive camada de terra vegetal - 3,0 cm)</t>
  </si>
  <si>
    <t>Caixa de gordura sifonada, em alvenaria de tijolo, medindo 900x900x1200mm, com tampão em ferro fundido</t>
  </si>
  <si>
    <t>Espelho cristal esp. 4mm sem moldura</t>
  </si>
  <si>
    <t>Lastro de brita para o estacionamento</t>
  </si>
  <si>
    <t>11.7</t>
  </si>
  <si>
    <t>Pintura em esmalte acetinado 02 demãos para portão</t>
  </si>
  <si>
    <t>19.8</t>
  </si>
  <si>
    <t>19.9</t>
  </si>
  <si>
    <t>19.10</t>
  </si>
  <si>
    <t>Prateleira de madeira</t>
  </si>
  <si>
    <t>Portão em tela de arame galvanizado n.12 malha 2" e moldura em tubos de aço com duas folhas de abrir, incluso ferragens, 3m X 1,8m</t>
  </si>
  <si>
    <t>Portão de correr em tela de arame galvanizado n.12 malha 2" e moldura em tubos de aço, incluso ferragens, 3m X 1,8m</t>
  </si>
  <si>
    <t>Canaleta de concreto 20cm x 20cm com tampa com grelha de alumínio</t>
  </si>
  <si>
    <t>Terminal de Ventilação Série Normal 50mm</t>
  </si>
  <si>
    <t>15.11</t>
  </si>
  <si>
    <t xml:space="preserve">IMPERMEABILIZAÇÃO </t>
  </si>
  <si>
    <t>Registro de gaveta bruto, Ø 1 1/4"</t>
  </si>
  <si>
    <t>Registro de gaveta bruto, Ø 2"</t>
  </si>
  <si>
    <t>Registro de gaveta bruto, Ø 2 1/2"</t>
  </si>
  <si>
    <t>Registro de pressao com canopla Ø 3/4"</t>
  </si>
  <si>
    <t>12.19</t>
  </si>
  <si>
    <t>Te PVC soldavel com rosca agua fria 25mmX25mmX20mm</t>
  </si>
  <si>
    <t>12.20</t>
  </si>
  <si>
    <t>Te PVC soldavel com rosca agua fria 25mmX25mmX32mm</t>
  </si>
  <si>
    <t>12.21</t>
  </si>
  <si>
    <t>Te PVC soldavel com rosca agua fria 50mmX50mmX40mm</t>
  </si>
  <si>
    <t>12.22</t>
  </si>
  <si>
    <t>Te PVC soldavel com rosca agua fria 60mmX60mmX25mm</t>
  </si>
  <si>
    <t>12.23</t>
  </si>
  <si>
    <t>Te PVC soldavel com rosca agua fria 60mmX60mmX50mm</t>
  </si>
  <si>
    <t>12.24</t>
  </si>
  <si>
    <t>Te PVC soldável agua fria 20mm</t>
  </si>
  <si>
    <t>12.25</t>
  </si>
  <si>
    <t>Te PVC soldável agua fria 25mm</t>
  </si>
  <si>
    <t>12.26</t>
  </si>
  <si>
    <t>Te PVC soldável agua fria 60mm</t>
  </si>
  <si>
    <t>12.27</t>
  </si>
  <si>
    <t>Te PVC soldável agua fria 40mm</t>
  </si>
  <si>
    <t>Junção PVC esgoto 40 mm</t>
  </si>
  <si>
    <t>Junção PVC esgoto 100 x 50 mm</t>
  </si>
  <si>
    <t>Abrigo para Central de GLP, em concreto</t>
  </si>
  <si>
    <t xml:space="preserve">Armação em tela de aço 4,2mm, malha 15x15cm </t>
  </si>
  <si>
    <t>15.12</t>
  </si>
  <si>
    <t>Quadro de distribuição de embutir, sem barramento, para  12 disjuntores padrão europeu (linha branca), exclusive disjuntores</t>
  </si>
  <si>
    <t>Quadro de distribuição de embutir, sem barramento, para 15 disjuntores padrão europeu (linha branca), exclusive disjuntores</t>
  </si>
  <si>
    <t>Quadro de destribuiçãopara telefone - fornecimento e instalação</t>
  </si>
  <si>
    <t>Quadro de medição fornecimento e instalação</t>
  </si>
  <si>
    <t>Dispositivo de proteção contra surto</t>
  </si>
  <si>
    <t>Disjuntor bipolar termomagnetico 10 A - 5 kA</t>
  </si>
  <si>
    <t>Disjuntor bipolar termomagnetico 13 A - 5 kA</t>
  </si>
  <si>
    <t>Disjuntor bipolar termomagnetico 10 A - 4.5 kA</t>
  </si>
  <si>
    <t>Luva de aço galvanizado 1.1/2" - fornecimento e instalação</t>
  </si>
  <si>
    <t>Luva de aço galvanizado 1/2" - fornecimento e instalação</t>
  </si>
  <si>
    <t>Curva de aço galvanizado 1.1/4" - fornecimento e instalação</t>
  </si>
  <si>
    <t>Caixa de passagem PVC 4x4" - fornecimento e instalação</t>
  </si>
  <si>
    <t>Caixa de passagem PVC 4x2" - fornecimento e instalação</t>
  </si>
  <si>
    <t>Cabo CCI-50  2 pares</t>
  </si>
  <si>
    <t>Cabo CCE-50 2 pares</t>
  </si>
  <si>
    <t>Tomada universal, 2P+T, 10A/250v, cor branca, completa</t>
  </si>
  <si>
    <t>Tomada universal, 2P+T, 20A/250V, cor branca, completa</t>
  </si>
  <si>
    <t>Interruptor duas seções 10A por seção, completa</t>
  </si>
  <si>
    <t>Interruptor simples com uma tomada</t>
  </si>
  <si>
    <t>Placa cega 2x4"</t>
  </si>
  <si>
    <t>Luminárias 2x16W completa</t>
  </si>
  <si>
    <t>Projetor de aluminio com lampada de vapor metálico de 150W - fornecimento e instalação</t>
  </si>
  <si>
    <t>Para-raios tipo Franklin</t>
  </si>
  <si>
    <t>CONCRETO ARMADO PARA FUNDAÇÕES - BASE CAIXA D´ÁGUA</t>
  </si>
  <si>
    <t>Estaca a trado (broca) d=30 cm com concreto fck=20 Mpa (sem armação)</t>
  </si>
  <si>
    <t>Laje pré-moldada para forro</t>
  </si>
  <si>
    <t>Pintura em latex acrílico 02 demãos sobre paredes internas e externas</t>
  </si>
  <si>
    <t>Concreto para Estrutura fck=25MPa, incluindo preparo, lançamento, adensamento.</t>
  </si>
  <si>
    <t>1.8</t>
  </si>
  <si>
    <t>INSTALAÇÕES ELÉTRICAS E TELEFÔNICAS 220V</t>
  </si>
  <si>
    <t>Disjuntor termomagnetico monopolar 16 A, padrão DIN (linha branca)</t>
  </si>
  <si>
    <t>Disjuntor termomagnetico monopolar 32 A, padrão DIN (linha branca)</t>
  </si>
  <si>
    <t>Disjuntor bipolar termomagnetico 0,5 A - 12kA</t>
  </si>
  <si>
    <t>Disjuntor bipolar termomagnetico 13 A - 4.5 kA</t>
  </si>
  <si>
    <t>Disjuntor bipolar termomagnetico 40 A - 4.5 kA</t>
  </si>
  <si>
    <t>Disjuntor bipolar termomagnetico 200A</t>
  </si>
  <si>
    <t>C2290</t>
  </si>
  <si>
    <t>UNID</t>
  </si>
  <si>
    <t>QUANT</t>
  </si>
  <si>
    <t>1.</t>
  </si>
  <si>
    <t>Subtotal</t>
  </si>
  <si>
    <t>2.</t>
  </si>
  <si>
    <t>3.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</si>
  <si>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</si>
  <si>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</si>
  <si>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</si>
  <si>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</si>
  <si>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</si>
  <si>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</si>
  <si>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</si>
  <si>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</si>
  <si>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</si>
  <si>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</si>
  <si>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</si>
  <si>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</si>
  <si>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</si>
  <si>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</si>
  <si>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3.3.5</t>
  </si>
  <si>
    <t>4.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</si>
  <si>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</si>
  <si>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</si>
  <si>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</si>
  <si>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</si>
  <si>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</si>
  <si>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</si>
  <si>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</si>
  <si>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</si>
  <si>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4.2.5</t>
  </si>
  <si>
    <t>5.</t>
  </si>
  <si>
    <t>6.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</si>
  <si>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</si>
  <si>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</si>
  <si>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</si>
  <si>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</si>
  <si>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</si>
  <si>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</si>
  <si>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</si>
  <si>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</si>
  <si>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</si>
  <si>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6.3.1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</si>
  <si>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</si>
  <si>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</si>
  <si>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</si>
  <si>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</si>
  <si>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</si>
  <si>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</si>
  <si>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</si>
  <si>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</si>
  <si>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</si>
  <si>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</si>
  <si>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6.5.1</t>
  </si>
  <si>
    <t>6.5.2</t>
  </si>
  <si>
    <t>6.5.3</t>
  </si>
  <si>
    <t>7.</t>
  </si>
  <si>
    <t>8.</t>
  </si>
  <si>
    <t>9.</t>
  </si>
  <si>
    <t>10.</t>
  </si>
  <si>
    <t>PAVIMENTAÇÃO INTERNA</t>
  </si>
  <si>
    <t>10.1.1</t>
  </si>
  <si>
    <t>10.1.2</t>
  </si>
  <si>
    <t>10.1.3</t>
  </si>
  <si>
    <t>10.1.4</t>
  </si>
  <si>
    <t>10.1.5</t>
  </si>
  <si>
    <t>C4623</t>
  </si>
  <si>
    <t>10.1.6</t>
  </si>
  <si>
    <t>10.1.7</t>
  </si>
  <si>
    <t>10.2.1</t>
  </si>
  <si>
    <t>10.2.2</t>
  </si>
  <si>
    <t>10.2.3</t>
  </si>
  <si>
    <t>10.2.4</t>
  </si>
  <si>
    <t>11.</t>
  </si>
  <si>
    <t>12.</t>
  </si>
  <si>
    <t>INSTALAÇÕES HIDRÁULICAS</t>
  </si>
  <si>
    <t>13.</t>
  </si>
  <si>
    <t>INSTALAÇÕES SANITÁRIAS</t>
  </si>
  <si>
    <t>14.</t>
  </si>
  <si>
    <t>15.</t>
  </si>
  <si>
    <t>16.</t>
  </si>
  <si>
    <t>17.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</si>
  <si>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</si>
  <si>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</si>
  <si>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</si>
  <si>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</si>
  <si>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</si>
  <si>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</si>
  <si>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</si>
  <si>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</si>
  <si>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</si>
  <si>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17.1.10</t>
  </si>
  <si>
    <t>17.1.11</t>
  </si>
  <si>
    <t>17.1.12</t>
  </si>
  <si>
    <t>17.1.13</t>
  </si>
  <si>
    <t>17.1.14</t>
  </si>
  <si>
    <t>17.2.1</t>
  </si>
  <si>
    <t>17.2.2</t>
  </si>
  <si>
    <t>17.2.3</t>
  </si>
  <si>
    <t>17.2.4</t>
  </si>
  <si>
    <t>17.2.5</t>
  </si>
  <si>
    <t>17.2.6</t>
  </si>
  <si>
    <t>17.2.7</t>
  </si>
  <si>
    <t>17.2.8</t>
  </si>
  <si>
    <t>17.2.9</t>
  </si>
  <si>
    <t>17.2.10</t>
  </si>
  <si>
    <t>17.2.11</t>
  </si>
  <si>
    <t>17.2.12</t>
  </si>
  <si>
    <t>17.2.13</t>
  </si>
  <si>
    <t>17.2.14</t>
  </si>
  <si>
    <t>17.2.15</t>
  </si>
  <si>
    <t>17.3.1</t>
  </si>
  <si>
    <t>Condutor de cobre unipolar, isolação em PVC/70ºC, camada de proteção em PVC, não propagador de chamas, classe de tensão 750V, encordoamento classe 5, flexível, com as seguintes seções nominais: #1,5 mm²</t>
  </si>
  <si>
    <t>17.3.2</t>
  </si>
  <si>
    <t>Condutor de cobre unipolar, isolação em PVC/70ºC, camada de proteção em PVC, não propagador de chamas, classe de tensão 750V, encordoamento classe 5, flexível, com as seguintes seções nominais: #2,5 mm²</t>
  </si>
  <si>
    <t>17.3.3</t>
  </si>
  <si>
    <t>17.3.4</t>
  </si>
  <si>
    <t>17.3.5</t>
  </si>
  <si>
    <t>Condutor de cobre unipolar, isolação em PVC/70ºC, camada de proteção em PVC, não propagador de chamas, classe de tensão 750V, encordoamento classe 5, flexível, com as seguintes seções nominais: #50 mm²</t>
  </si>
  <si>
    <t>17.3.6</t>
  </si>
  <si>
    <t>Condutor de cobre unipolar, isolação em PVC/70ºC, camada de proteção em PVC, não propagador de chamas, classe de tensão 750V, encordoamento classe 5, flexível, com as seguintes seções nominais: #95 mm²</t>
  </si>
  <si>
    <t>17.3.7</t>
  </si>
  <si>
    <t>17.3.8</t>
  </si>
  <si>
    <t>17.4.1</t>
  </si>
  <si>
    <t>17.4.2</t>
  </si>
  <si>
    <t>17.4.3</t>
  </si>
  <si>
    <t>17.4.4</t>
  </si>
  <si>
    <t>17.4.5</t>
  </si>
  <si>
    <t>17.4.6</t>
  </si>
  <si>
    <t>17.4.7</t>
  </si>
  <si>
    <t>17.4.8</t>
  </si>
  <si>
    <t>17.4.9</t>
  </si>
  <si>
    <t>17.4.10</t>
  </si>
  <si>
    <t>17.4.11</t>
  </si>
  <si>
    <t>18.</t>
  </si>
  <si>
    <t>19.</t>
  </si>
  <si>
    <t>20.</t>
  </si>
  <si>
    <t>C0371</t>
  </si>
  <si>
    <t>C2850</t>
  </si>
  <si>
    <t>3.2.5</t>
  </si>
  <si>
    <t>3.2.6</t>
  </si>
  <si>
    <t>6.2.3</t>
  </si>
  <si>
    <t>18.9</t>
  </si>
  <si>
    <t>C1208</t>
  </si>
  <si>
    <t>19.5</t>
  </si>
  <si>
    <t>Pintura em esmalte sintético 02 demãos em porta de madeira</t>
  </si>
  <si>
    <t>17.1.15</t>
  </si>
  <si>
    <t>Condutor de cobre unipolar, isolação em PVC/70ºC, camada de proteção em PVC, não propagador de chamas, classe de tensão 750V, encordoamento classe 5, flexível, com as seguintes seções nominais: #25 mm²</t>
  </si>
  <si>
    <t>Condutor de cobre unipolar, isolação em PVC/70ºC, camada de proteção em PVC, não propagador de chamas, classe de tensão 750V, encordoamento classe 5, flexível, com as seguintes seções nominais: #150 mm²</t>
  </si>
  <si>
    <t>CPU</t>
  </si>
  <si>
    <t>6.4.11</t>
  </si>
  <si>
    <t>Tapume de chapa de madeira compensada, 6mm (40x2,00m, frente do terreno)</t>
  </si>
  <si>
    <t>1.9</t>
  </si>
  <si>
    <t xml:space="preserve">Alvenaria de vedação de 1/2 vez em tijolos cerâmicos  (dimensões nominais: 39x19x09); assentamento em argamassa no traço 1:2:8 (cimento, cal e areia) </t>
  </si>
  <si>
    <r>
      <t>Porta de abrir em madeira para pintura 0,80x2,10m, espessura 3,5cm,</t>
    </r>
    <r>
      <rPr>
        <b/>
        <sz val="10"/>
        <rFont val="Arial"/>
        <family val="2"/>
      </rPr>
      <t xml:space="preserve"> PM1,</t>
    </r>
    <r>
      <rPr>
        <sz val="10"/>
        <rFont val="Arial"/>
        <family val="2"/>
      </rPr>
      <t xml:space="preserve"> incluso dobradiças, batentes e fechadura</t>
    </r>
  </si>
  <si>
    <r>
      <t>Porta de abrir em madeira para pintura 0,80x2,10m, espessura 3,5cm,</t>
    </r>
    <r>
      <rPr>
        <b/>
        <sz val="10"/>
        <rFont val="Arial"/>
        <family val="2"/>
      </rPr>
      <t xml:space="preserve"> PM2,</t>
    </r>
    <r>
      <rPr>
        <sz val="10"/>
        <rFont val="Arial"/>
        <family val="2"/>
      </rPr>
      <t xml:space="preserve"> incluso dobradiças, batentes e fechadura</t>
    </r>
  </si>
  <si>
    <r>
      <t>Porta de abrir em madeira para pintura 0,80x2,10m, espessura 3,5cm,</t>
    </r>
    <r>
      <rPr>
        <b/>
        <sz val="10"/>
        <rFont val="Arial"/>
        <family val="2"/>
      </rPr>
      <t xml:space="preserve"> PM3,</t>
    </r>
    <r>
      <rPr>
        <sz val="10"/>
        <rFont val="Arial"/>
        <family val="2"/>
      </rPr>
      <t xml:space="preserve"> incluso dobradiças, batentes e fechadura</t>
    </r>
  </si>
  <si>
    <r>
      <t>Porta de abrir em madeira para pintura 0,60x2,10m, espessura 3,5cm,</t>
    </r>
    <r>
      <rPr>
        <b/>
        <sz val="10"/>
        <rFont val="Arial"/>
        <family val="2"/>
      </rPr>
      <t xml:space="preserve"> PM4,</t>
    </r>
    <r>
      <rPr>
        <sz val="10"/>
        <rFont val="Arial"/>
        <family val="2"/>
      </rPr>
      <t xml:space="preserve"> com veneziana 0,50x0,40m conforme projeto, incluso dobradiças, batentes e fechadura</t>
    </r>
  </si>
  <si>
    <r>
      <t>Porta de abrir em madeira para pintura 0,80x2,10m, espessura 3,5cm,</t>
    </r>
    <r>
      <rPr>
        <b/>
        <sz val="10"/>
        <rFont val="Arial"/>
        <family val="2"/>
      </rPr>
      <t xml:space="preserve"> PM5,</t>
    </r>
    <r>
      <rPr>
        <sz val="10"/>
        <rFont val="Arial"/>
        <family val="2"/>
      </rPr>
      <t xml:space="preserve"> com veneziana 0,50x0,40m conforme projeto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incluso dobradiças, batentes e fechadura</t>
    </r>
  </si>
  <si>
    <r>
      <t xml:space="preserve">Porta de abrir em chapa de madeira compensada para banheiro revestida com laminado, 0,60x1,60m, </t>
    </r>
    <r>
      <rPr>
        <b/>
        <sz val="10"/>
        <rFont val="Arial"/>
        <family val="2"/>
      </rPr>
      <t>PM6</t>
    </r>
    <r>
      <rPr>
        <sz val="10"/>
        <rFont val="Arial"/>
        <family val="2"/>
      </rPr>
      <t>, incluso marco e dobradiças</t>
    </r>
  </si>
  <si>
    <r>
      <t xml:space="preserve">Porta de abrir em chapa de madeira compensada para banheiro revestida com laminado, 0,80x1,60m, </t>
    </r>
    <r>
      <rPr>
        <b/>
        <sz val="10"/>
        <rFont val="Arial"/>
        <family val="2"/>
      </rPr>
      <t>PM7</t>
    </r>
    <r>
      <rPr>
        <sz val="10"/>
        <rFont val="Arial"/>
        <family val="2"/>
      </rPr>
      <t>, incluso marco e dobradiças</t>
    </r>
  </si>
  <si>
    <t>Peças de apoio para PNE em aço inox para WC, nas portas PM2 e PM7 e nos lavatórios e paredes</t>
  </si>
  <si>
    <t>Tarjeta tipo livre/ocupado para porta de banheiro</t>
  </si>
  <si>
    <t>Chapa metalica (alumínio) 0,8*0,5x 1mm para as portas - fornecimento e instalação</t>
  </si>
  <si>
    <r>
      <t xml:space="preserve">Porta em alumínio de abrir de 0,80x2,10m com divisão horizontal para vidro e veneziana- </t>
    </r>
    <r>
      <rPr>
        <b/>
        <sz val="10"/>
        <rFont val="Arial"/>
        <family val="2"/>
      </rPr>
      <t>PA1</t>
    </r>
    <r>
      <rPr>
        <sz val="10"/>
        <rFont val="Arial"/>
        <family val="2"/>
      </rPr>
      <t>, conforme projeto de esquadrias, incluso dobradiças, batentes, fechadura e vidro mini boreal</t>
    </r>
  </si>
  <si>
    <r>
      <t xml:space="preserve">Janela de Alumínio, de abrir 60x90cm, </t>
    </r>
    <r>
      <rPr>
        <b/>
        <sz val="10"/>
        <rFont val="Arial"/>
        <family val="2"/>
      </rPr>
      <t>JA-2</t>
    </r>
    <r>
      <rPr>
        <sz val="10"/>
        <rFont val="Arial"/>
        <family val="2"/>
      </rPr>
      <t>,conforme projeto de esquadrias, inclusive ferragens</t>
    </r>
  </si>
  <si>
    <r>
      <t xml:space="preserve">Janela de Alumínio, de correr 150x40cm, </t>
    </r>
    <r>
      <rPr>
        <b/>
        <sz val="10"/>
        <rFont val="Arial"/>
        <family val="2"/>
      </rPr>
      <t>JA-4</t>
    </r>
    <r>
      <rPr>
        <sz val="10"/>
        <rFont val="Arial"/>
        <family val="2"/>
      </rPr>
      <t>,conforme projeto de esquadrias, inclusive ferragens</t>
    </r>
  </si>
  <si>
    <r>
      <t>Janela de Alumínio, com veneziana fixa 180X60cm,</t>
    </r>
    <r>
      <rPr>
        <b/>
        <sz val="10"/>
        <rFont val="Arial"/>
        <family val="2"/>
      </rPr>
      <t>JA-9,</t>
    </r>
    <r>
      <rPr>
        <sz val="10"/>
        <rFont val="Arial"/>
        <family val="2"/>
      </rPr>
      <t xml:space="preserve"> conforme projeto de esquadrias, inclusive ferragens</t>
    </r>
  </si>
  <si>
    <r>
      <t xml:space="preserve">Janela de Alumínio, fixa, </t>
    </r>
    <r>
      <rPr>
        <b/>
        <sz val="10"/>
        <rFont val="Arial"/>
        <family val="2"/>
      </rPr>
      <t>JA-10,</t>
    </r>
    <r>
      <rPr>
        <sz val="10"/>
        <rFont val="Arial"/>
        <family val="2"/>
      </rPr>
      <t xml:space="preserve"> conforme projeto de esquadrias, inclusive ferragens</t>
    </r>
  </si>
  <si>
    <t>Vidro liso temperado incolor, espessura 6mm- fornecimento e instalação</t>
  </si>
  <si>
    <t>Fabricação e Instalação de tesoura inteira em madeira não aparelhada, vão de 8m, para telha cerâmica</t>
  </si>
  <si>
    <t>Fabricação e Instalação de tesoura inteira em madeira não aparelhada, vão de 7m, para telha cerâmica</t>
  </si>
  <si>
    <t>Fabricação e Instalação de tesoura inteira em madeira não aparelhada, vão de 6m, para telha cerâmica</t>
  </si>
  <si>
    <t>Fabricação e Instalação de tesoura inteira em madeira não aparelhada, vão de 4m, para telha cerâmica</t>
  </si>
  <si>
    <t>Trama de madeira composta por ripas, caibros e terças para telhados de mais que 2 águas para telha cerâmica</t>
  </si>
  <si>
    <t>7.6</t>
  </si>
  <si>
    <t>Verniz sintético sobre estrutura de madeira, duas demãos</t>
  </si>
  <si>
    <t>7.7</t>
  </si>
  <si>
    <t>7.8</t>
  </si>
  <si>
    <t>Emboço, com argamassa traço - 1:2:9 (cimento / cal / areia), espessura 2 cm</t>
  </si>
  <si>
    <t>Reboco de teto, com argamassa traço - 1:2 (cal / areia fina), espessura 0,5 cm</t>
  </si>
  <si>
    <t>Contrapiso de concreto não-estrutural espessura 5cm, prepato com betoneira</t>
  </si>
  <si>
    <t>Piso cimentadado traço 1:3 (cimento e areia) com acabamento liso espessura 3cm</t>
  </si>
  <si>
    <t>Meio -fio (guia) de concreto premoldado</t>
  </si>
  <si>
    <t>Tubo PVC soldável Ø 20 mm, fornecimento e instalação</t>
  </si>
  <si>
    <t>Tubo PVC soldável Ø 25 mm, fornecimento e instalação</t>
  </si>
  <si>
    <t>Tubo PVC soldável Ø 32 mm, fornecimento e instalação</t>
  </si>
  <si>
    <t>Tubo PVC soldável Ø 40 mm, fornecimento e instalação</t>
  </si>
  <si>
    <t>Tubo PVC soldável Ø 50 mm, fornecimento e instalação</t>
  </si>
  <si>
    <t>Tubo PVC soldável Ø 60 mm, fornecimento e instalação</t>
  </si>
  <si>
    <t>Joelho PVC soldavel 90º agua fria 20mm</t>
  </si>
  <si>
    <t>Joelho PVC soldavel 90º agua fria 25mm</t>
  </si>
  <si>
    <t>Joelho PVC soldavel 90º agua fria 32mm</t>
  </si>
  <si>
    <t>Joelho PVC soldavel 90º agua fria 40mm</t>
  </si>
  <si>
    <t>Joelho PVC soldavel 90º agua fria 60mm</t>
  </si>
  <si>
    <t>Ralo Seco PVC 100x40mm</t>
  </si>
  <si>
    <t>Tubo de PVC Série Normal 100mm, fornec. e instalação</t>
  </si>
  <si>
    <t>Tubo de PVC Série Normal 40mm, fornec. e instalação</t>
  </si>
  <si>
    <t>Tubo de PVC Série Normal 50mm , fornec. e instalação</t>
  </si>
  <si>
    <t>Tubo de PVC Série Normal 150mm , fornec. e instalação</t>
  </si>
  <si>
    <t>Joelho PVC 45º esgoto 40 mm</t>
  </si>
  <si>
    <t>Joelho PVC 90º esgoto 40 mm</t>
  </si>
  <si>
    <t>Joelho PVC 90º esgoto 100 mm</t>
  </si>
  <si>
    <t>Tanque Grande (40 L) cor Branco Gelo, código TQ.03, DECA, ou equivalente, incluso torneira</t>
  </si>
  <si>
    <t>Tubo de Aço Galvanizado Ø 3/4", fornecimento e instalação</t>
  </si>
  <si>
    <t>Cotovelo de aço galvanizado Ø 3/4"</t>
  </si>
  <si>
    <t>Conector mini-bar em bronze estanhado Tel-583</t>
  </si>
  <si>
    <t>Limpeza mecanizada de terreno com remoção de camada vegetal</t>
  </si>
  <si>
    <t>Concreto para Fundação fck=25MPa, incluindo preparo, lançamento, adensamento</t>
  </si>
  <si>
    <t>Verga 10X10cm em concreto pre-moldado fck=20MPa</t>
  </si>
  <si>
    <t>Curva 45º PVC rosqueavel 1.1/2" - fornecimento e instalação</t>
  </si>
  <si>
    <t>Caixa de passagem 40x40 com tampa - fornecimento e instalação</t>
  </si>
  <si>
    <t>Caixa de passagem 30x30 para telefone - fornecimento e instalação</t>
  </si>
  <si>
    <t>Caixa de passagem PVC 3" octogonal - fornecimento e instalação</t>
  </si>
  <si>
    <t>Canaleta PVC 80x80cm - fornecimento e instalação</t>
  </si>
  <si>
    <t>Eletroduto PVC flexível corrugado reforçado, Ø25mm (DN 3/4") - fornecimento e instalação</t>
  </si>
  <si>
    <t>Eletroduto PVC flexível corrugado reforçado, Ø32mm (DN 1") - fornecimento e instalação</t>
  </si>
  <si>
    <t>Eletroduto PVC rígido roscavel, Ø50mm (DN 1 1/2") - fornecimento e instalação</t>
  </si>
  <si>
    <t>Eletroduto PVC rígido roscavel, Ø60mm (DN 2") - fornecimento e instalação</t>
  </si>
  <si>
    <t>Eletroduto PVC rígido roscavel, Ø85mm (DN 3") - fornecimento e instalação</t>
  </si>
  <si>
    <t>Armação de aço CA-50 Ø 6.3mm; incluso fornecimento, corte, dobra e colocação</t>
  </si>
  <si>
    <t>Armação de aço CA-50 Ø 8mm; incluso fornecimento, corte, dobra e colocação</t>
  </si>
  <si>
    <t>Armação de aço CA-50 Ø 10mm; incluso fornecimento, corte, dobra e colocação</t>
  </si>
  <si>
    <t>Armação de aço CA-50 Ø 12.5mm; incluso fornecimento, corte, dobra e colocação</t>
  </si>
  <si>
    <t>Armação de aço CA-60 Ø 5,0mm; incluso fornecimento, corte, dobra e colocação</t>
  </si>
  <si>
    <t>3.1.7</t>
  </si>
  <si>
    <t>3.1.8</t>
  </si>
  <si>
    <t>3.1.9</t>
  </si>
  <si>
    <t>Forma de madeira em tábuas para fundações, com reaproveitamento</t>
  </si>
  <si>
    <t>4.1.5</t>
  </si>
  <si>
    <t>4.1.6</t>
  </si>
  <si>
    <t>Montagem e desmontagem de forma para vigas, em chapa de madeira plastificada com reaproveitamento</t>
  </si>
  <si>
    <t>Montagem e desmontagem de forma para pilares, em chapa de madeira compensada plastificada com reaproveitamento</t>
  </si>
  <si>
    <t>4.2.6</t>
  </si>
  <si>
    <t>Gradil pré-fabricado, requadros para fixação da tela em barra chata galvanizada e fechamento de tela de arame galvanizado em malha quadrangular</t>
  </si>
  <si>
    <t>PLANEJAMENTO</t>
  </si>
  <si>
    <t>% ITEM</t>
  </si>
  <si>
    <t>SERVIÇOS PRELIMINARES</t>
  </si>
  <si>
    <t>INSTALAÇÕES HIDRÁULICA</t>
  </si>
  <si>
    <t>INSTALAÇÃO SANITÁRIA</t>
  </si>
  <si>
    <t>INSTALAÇÃO DE GÁS COMBUSTIVEL</t>
  </si>
  <si>
    <t>INSTALAÇÕES ELÉTRICAS E TELEFÔNICAS</t>
  </si>
  <si>
    <t>Valores totais</t>
  </si>
  <si>
    <t>1 - Esta planilha orçamentária refere-se  ao projeto básico da Escola de 06 salas de aula.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</si>
  <si>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 xml:space="preserve">PREÇO UNIT </t>
  </si>
  <si>
    <t>Municipio: Cerro Negro/SC</t>
  </si>
  <si>
    <t>Preço base: SINAPI 04/2017</t>
  </si>
  <si>
    <r>
      <t>Obra:</t>
    </r>
    <r>
      <rPr>
        <sz val="10"/>
        <rFont val="Arial"/>
        <family val="2"/>
      </rPr>
      <t xml:space="preserve"> Projeto Padrão FNDE - Escola 06 Salas de Aula </t>
    </r>
  </si>
  <si>
    <r>
      <t>Obra</t>
    </r>
    <r>
      <rPr>
        <sz val="16"/>
        <rFont val="Arial"/>
        <family val="2"/>
      </rPr>
      <t>: Projeto Padrão FNDE -Escola 06 Salas de Aula - 220V</t>
    </r>
  </si>
  <si>
    <r>
      <t>Município</t>
    </r>
    <r>
      <rPr>
        <sz val="16"/>
        <rFont val="Arial"/>
        <family val="2"/>
      </rPr>
      <t>: Cerro Negro - SC</t>
    </r>
  </si>
  <si>
    <r>
      <t>Endereço</t>
    </r>
    <r>
      <rPr>
        <sz val="16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</si>
</sst>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Arial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53">
    <xf numFmtId="0" fontId="0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165" fontId="18" fillId="0" borderId="0" applyBorder="0" applyProtection="0"/>
    <xf numFmtId="165" fontId="18" fillId="0" borderId="0" applyBorder="0" applyProtection="0"/>
    <xf numFmtId="0" fontId="8" fillId="0" borderId="0"/>
    <xf numFmtId="0" fontId="18" fillId="0" borderId="0" applyNumberFormat="0" applyBorder="0" applyProtection="0"/>
    <xf numFmtId="0" fontId="19" fillId="0" borderId="0" applyNumberFormat="0" applyBorder="0" applyProtection="0"/>
    <xf numFmtId="166" fontId="19" fillId="0" borderId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0" fontId="5" fillId="0" borderId="0"/>
    <xf numFmtId="0" fontId="5" fillId="0" borderId="0"/>
    <xf numFmtId="0" fontId="21" fillId="0" borderId="0"/>
    <xf numFmtId="0" fontId="17" fillId="0" borderId="0"/>
    <xf numFmtId="0" fontId="5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 applyNumberFormat="0" applyBorder="0" applyProtection="0"/>
    <xf numFmtId="167" fontId="22" fillId="0" borderId="0" applyBorder="0" applyProtection="0"/>
    <xf numFmtId="164" fontId="5" fillId="0" borderId="0" applyFont="0" applyFill="0" applyBorder="0" applyAlignment="0" applyProtection="0"/>
    <xf numFmtId="165" fontId="18" fillId="0" borderId="0" applyBorder="0" applyProtection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24" fillId="0" borderId="0"/>
    <xf numFmtId="168" fontId="5" fillId="0" borderId="0" applyFont="0" applyFill="0" applyBorder="0" applyAlignment="0" applyProtection="0"/>
    <xf numFmtId="169" fontId="25" fillId="0" borderId="0">
      <protection locked="0"/>
    </xf>
    <xf numFmtId="0" fontId="6" fillId="5" borderId="16" applyFill="0" applyBorder="0" applyAlignment="0" applyProtection="0">
      <alignment vertical="center"/>
      <protection locked="0"/>
    </xf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8" fillId="0" borderId="0"/>
    <xf numFmtId="173" fontId="25" fillId="0" borderId="0">
      <protection locked="0"/>
    </xf>
    <xf numFmtId="173" fontId="25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38" fontId="13" fillId="2" borderId="0" applyNumberFormat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13" fillId="6" borderId="1" applyNumberFormat="0" applyBorder="0" applyAlignment="0" applyProtection="0"/>
    <xf numFmtId="0" fontId="5" fillId="0" borderId="0">
      <alignment horizontal="centerContinuous" vertical="justify"/>
    </xf>
    <xf numFmtId="0" fontId="29" fillId="0" borderId="0" applyAlignment="0">
      <alignment horizontal="center"/>
    </xf>
    <xf numFmtId="44" fontId="9" fillId="0" borderId="0" applyFont="0" applyFill="0" applyBorder="0" applyAlignment="0" applyProtection="0"/>
    <xf numFmtId="174" fontId="30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horizontal="left" vertical="center" indent="12"/>
    </xf>
    <xf numFmtId="0" fontId="13" fillId="0" borderId="16" applyBorder="0">
      <alignment horizontal="left" vertical="center" wrapText="1" indent="2"/>
      <protection locked="0"/>
    </xf>
    <xf numFmtId="0" fontId="13" fillId="0" borderId="16" applyBorder="0">
      <alignment horizontal="left" vertical="center" wrapText="1" indent="3"/>
      <protection locked="0"/>
    </xf>
    <xf numFmtId="10" fontId="5" fillId="0" borderId="0" applyFont="0" applyFill="0" applyBorder="0" applyAlignment="0" applyProtection="0"/>
    <xf numFmtId="175" fontId="25" fillId="0" borderId="0">
      <protection locked="0"/>
    </xf>
    <xf numFmtId="175" fontId="25" fillId="0" borderId="0">
      <protection locked="0"/>
    </xf>
    <xf numFmtId="176" fontId="25" fillId="0" borderId="0">
      <protection locked="0"/>
    </xf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38" fontId="32" fillId="0" borderId="0" applyFont="0" applyFill="0" applyBorder="0" applyAlignment="0" applyProtection="0"/>
    <xf numFmtId="177" fontId="33" fillId="0" borderId="0">
      <protection locked="0"/>
    </xf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2" fillId="0" borderId="0"/>
    <xf numFmtId="0" fontId="34" fillId="0" borderId="0">
      <protection locked="0"/>
    </xf>
    <xf numFmtId="0" fontId="34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>
      <alignment horizontal="centerContinuous" vertical="justify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5" fillId="0" borderId="0" applyFont="0" applyFill="0" applyBorder="0" applyAlignment="0" applyProtection="0"/>
  </cellStyleXfs>
  <cellXfs count="240">
    <xf numFmtId="0" fontId="0" fillId="0" borderId="0" xfId="0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12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vertical="center" wrapText="1"/>
    </xf>
    <xf numFmtId="0" fontId="5" fillId="0" borderId="1" xfId="12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12" applyFont="1" applyFill="1" applyBorder="1" applyAlignment="1">
      <alignment horizontal="left" vertical="center" wrapText="1"/>
    </xf>
    <xf numFmtId="0" fontId="5" fillId="3" borderId="2" xfId="12" applyFont="1" applyFill="1" applyBorder="1" applyAlignment="1">
      <alignment horizontal="left" vertical="center" wrapText="1"/>
    </xf>
    <xf numFmtId="0" fontId="6" fillId="0" borderId="3" xfId="1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" fillId="3" borderId="1" xfId="12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horizontal="center" vertical="center"/>
    </xf>
    <xf numFmtId="0" fontId="6" fillId="2" borderId="1" xfId="12" applyFont="1" applyFill="1" applyBorder="1" applyAlignment="1">
      <alignment horizontal="center"/>
    </xf>
    <xf numFmtId="0" fontId="6" fillId="2" borderId="1" xfId="12" applyFont="1" applyFill="1" applyBorder="1" applyAlignment="1">
      <alignment vertical="center"/>
    </xf>
    <xf numFmtId="49" fontId="6" fillId="4" borderId="7" xfId="12" applyNumberFormat="1" applyFont="1" applyFill="1" applyBorder="1" applyAlignment="1">
      <alignment horizontal="center" vertical="center"/>
    </xf>
    <xf numFmtId="0" fontId="6" fillId="0" borderId="1" xfId="12" applyFont="1" applyFill="1" applyBorder="1" applyAlignment="1">
      <alignment horizontal="center" vertical="center"/>
    </xf>
    <xf numFmtId="0" fontId="6" fillId="2" borderId="1" xfId="12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vertical="center"/>
    </xf>
    <xf numFmtId="0" fontId="5" fillId="0" borderId="1" xfId="12" applyFont="1" applyFill="1" applyBorder="1" applyAlignment="1">
      <alignment vertical="center"/>
    </xf>
    <xf numFmtId="0" fontId="5" fillId="0" borderId="3" xfId="12" applyFont="1" applyFill="1" applyBorder="1" applyAlignment="1">
      <alignment horizontal="center" vertical="center" wrapText="1"/>
    </xf>
    <xf numFmtId="0" fontId="5" fillId="3" borderId="1" xfId="12" applyFont="1" applyFill="1" applyBorder="1" applyAlignment="1">
      <alignment horizontal="center" vertical="center" wrapText="1"/>
    </xf>
    <xf numFmtId="0" fontId="5" fillId="3" borderId="1" xfId="12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vertical="center" wrapText="1"/>
    </xf>
    <xf numFmtId="0" fontId="5" fillId="3" borderId="1" xfId="12" applyFont="1" applyFill="1" applyBorder="1" applyAlignment="1">
      <alignment vertical="center"/>
    </xf>
    <xf numFmtId="49" fontId="5" fillId="3" borderId="1" xfId="1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12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2" fontId="5" fillId="0" borderId="1" xfId="12" applyNumberFormat="1" applyFont="1" applyFill="1" applyBorder="1" applyAlignment="1">
      <alignment horizontal="center" vertical="center" wrapText="1"/>
    </xf>
    <xf numFmtId="0" fontId="5" fillId="3" borderId="1" xfId="12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justify" vertical="center" wrapText="1"/>
    </xf>
    <xf numFmtId="0" fontId="5" fillId="0" borderId="2" xfId="12" applyFont="1" applyFill="1" applyBorder="1" applyAlignment="1">
      <alignment horizontal="left" vertical="center" wrapText="1"/>
    </xf>
    <xf numFmtId="164" fontId="5" fillId="0" borderId="1" xfId="30" applyFont="1" applyFill="1" applyBorder="1" applyAlignment="1">
      <alignment horizontal="right" vertical="center"/>
    </xf>
    <xf numFmtId="0" fontId="10" fillId="0" borderId="9" xfId="12" applyFont="1" applyFill="1" applyBorder="1" applyAlignment="1">
      <alignment vertical="center" wrapText="1"/>
    </xf>
    <xf numFmtId="0" fontId="6" fillId="0" borderId="9" xfId="12" applyFont="1" applyFill="1" applyBorder="1" applyAlignment="1">
      <alignment vertical="center" wrapText="1"/>
    </xf>
    <xf numFmtId="0" fontId="6" fillId="0" borderId="0" xfId="12" applyFont="1" applyFill="1" applyBorder="1" applyAlignment="1">
      <alignment vertical="center" wrapText="1"/>
    </xf>
    <xf numFmtId="164" fontId="5" fillId="0" borderId="0" xfId="27" applyFont="1" applyFill="1" applyBorder="1" applyAlignment="1">
      <alignment vertical="center"/>
    </xf>
    <xf numFmtId="164" fontId="5" fillId="0" borderId="0" xfId="30" applyFont="1" applyAlignment="1">
      <alignment horizontal="right" vertical="center"/>
    </xf>
    <xf numFmtId="164" fontId="6" fillId="0" borderId="0" xfId="30" applyFont="1" applyFill="1" applyBorder="1" applyAlignment="1">
      <alignment horizontal="center" vertical="center"/>
    </xf>
    <xf numFmtId="49" fontId="6" fillId="4" borderId="7" xfId="12" applyNumberFormat="1" applyFont="1" applyFill="1" applyBorder="1" applyAlignment="1">
      <alignment horizontal="center" vertical="center" wrapText="1"/>
    </xf>
    <xf numFmtId="164" fontId="6" fillId="4" borderId="17" xfId="30" applyFont="1" applyFill="1" applyBorder="1" applyAlignment="1">
      <alignment horizontal="center" vertical="center" wrapText="1"/>
    </xf>
    <xf numFmtId="164" fontId="5" fillId="0" borderId="0" xfId="30" applyFont="1" applyAlignment="1">
      <alignment horizontal="center" vertical="center"/>
    </xf>
    <xf numFmtId="164" fontId="6" fillId="2" borderId="1" xfId="3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164" fontId="15" fillId="0" borderId="0" xfId="30" applyFont="1" applyFill="1" applyBorder="1" applyAlignment="1">
      <alignment horizontal="right" vertical="center"/>
    </xf>
    <xf numFmtId="164" fontId="5" fillId="0" borderId="0" xfId="30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0" xfId="30" applyFont="1" applyFill="1" applyBorder="1" applyAlignment="1">
      <alignment horizontal="right" vertical="center" wrapText="1"/>
    </xf>
    <xf numFmtId="164" fontId="23" fillId="0" borderId="0" xfId="30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right" vertical="center"/>
    </xf>
    <xf numFmtId="49" fontId="6" fillId="4" borderId="14" xfId="0" applyNumberFormat="1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76" applyFont="1" applyFill="1" applyBorder="1" applyAlignment="1">
      <alignment horizontal="left" vertical="center" wrapText="1"/>
    </xf>
    <xf numFmtId="0" fontId="5" fillId="0" borderId="1" xfId="76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2" applyFont="1" applyFill="1" applyBorder="1" applyAlignment="1">
      <alignment horizontal="center" vertical="center"/>
    </xf>
    <xf numFmtId="0" fontId="4" fillId="0" borderId="0" xfId="349"/>
    <xf numFmtId="44" fontId="5" fillId="0" borderId="0" xfId="352" applyFont="1" applyAlignment="1">
      <alignment horizontal="right" vertical="center"/>
    </xf>
    <xf numFmtId="44" fontId="6" fillId="4" borderId="7" xfId="352" applyFont="1" applyFill="1" applyBorder="1" applyAlignment="1">
      <alignment horizontal="center" vertical="center" wrapText="1"/>
    </xf>
    <xf numFmtId="44" fontId="5" fillId="0" borderId="0" xfId="352" applyFont="1" applyAlignment="1">
      <alignment vertical="center"/>
    </xf>
    <xf numFmtId="44" fontId="6" fillId="2" borderId="1" xfId="352" applyFont="1" applyFill="1" applyBorder="1" applyAlignment="1">
      <alignment vertical="center"/>
    </xf>
    <xf numFmtId="44" fontId="5" fillId="0" borderId="3" xfId="352" applyFont="1" applyFill="1" applyBorder="1" applyAlignment="1">
      <alignment vertical="center"/>
    </xf>
    <xf numFmtId="44" fontId="5" fillId="0" borderId="4" xfId="352" applyFont="1" applyFill="1" applyBorder="1" applyAlignment="1">
      <alignment vertical="center"/>
    </xf>
    <xf numFmtId="44" fontId="5" fillId="0" borderId="2" xfId="352" applyFont="1" applyFill="1" applyBorder="1" applyAlignment="1">
      <alignment vertical="center"/>
    </xf>
    <xf numFmtId="44" fontId="6" fillId="0" borderId="15" xfId="352" applyFont="1" applyFill="1" applyBorder="1" applyAlignment="1">
      <alignment horizontal="right" vertical="center" wrapText="1"/>
    </xf>
    <xf numFmtId="44" fontId="15" fillId="0" borderId="0" xfId="352" applyFont="1" applyBorder="1" applyAlignment="1">
      <alignment horizontal="right" vertical="center"/>
    </xf>
    <xf numFmtId="44" fontId="5" fillId="0" borderId="1" xfId="352" applyFont="1" applyFill="1" applyBorder="1" applyAlignment="1">
      <alignment horizontal="right" vertical="center"/>
    </xf>
    <xf numFmtId="44" fontId="5" fillId="0" borderId="1" xfId="352" applyFont="1" applyFill="1" applyBorder="1" applyAlignment="1">
      <alignment horizontal="center" vertical="center"/>
    </xf>
    <xf numFmtId="44" fontId="6" fillId="0" borderId="0" xfId="352" applyFont="1" applyFill="1" applyBorder="1" applyAlignment="1">
      <alignment horizontal="right" vertical="center" wrapText="1"/>
    </xf>
    <xf numFmtId="44" fontId="6" fillId="0" borderId="0" xfId="352" applyFont="1" applyFill="1" applyBorder="1" applyAlignment="1">
      <alignment horizontal="center" vertical="center"/>
    </xf>
    <xf numFmtId="44" fontId="5" fillId="0" borderId="0" xfId="352" applyFont="1" applyBorder="1" applyAlignment="1">
      <alignment horizontal="right" vertical="center"/>
    </xf>
    <xf numFmtId="44" fontId="23" fillId="0" borderId="0" xfId="352" applyFont="1" applyFill="1" applyBorder="1" applyAlignment="1">
      <alignment horizontal="center" vertical="center"/>
    </xf>
    <xf numFmtId="44" fontId="0" fillId="0" borderId="0" xfId="352" applyFont="1" applyBorder="1" applyAlignment="1">
      <alignment vertical="center" wrapText="1"/>
    </xf>
    <xf numFmtId="44" fontId="6" fillId="4" borderId="15" xfId="352" applyFont="1" applyFill="1" applyBorder="1" applyAlignment="1">
      <alignment horizontal="right" vertical="center"/>
    </xf>
    <xf numFmtId="44" fontId="6" fillId="4" borderId="18" xfId="352" applyFont="1" applyFill="1" applyBorder="1" applyAlignment="1">
      <alignment horizontal="center" vertical="center" wrapText="1"/>
    </xf>
    <xf numFmtId="44" fontId="5" fillId="0" borderId="1" xfId="352" applyFont="1" applyFill="1" applyBorder="1" applyAlignment="1">
      <alignment vertical="center"/>
    </xf>
    <xf numFmtId="44" fontId="6" fillId="0" borderId="15" xfId="352" applyFont="1" applyFill="1" applyBorder="1" applyAlignment="1">
      <alignment horizontal="center" vertical="center" wrapText="1"/>
    </xf>
    <xf numFmtId="44" fontId="6" fillId="0" borderId="1" xfId="352" applyFont="1" applyFill="1" applyBorder="1" applyAlignment="1">
      <alignment vertical="center" wrapText="1"/>
    </xf>
    <xf numFmtId="44" fontId="6" fillId="0" borderId="0" xfId="352" applyFont="1" applyFill="1" applyBorder="1" applyAlignment="1">
      <alignment vertical="center" wrapText="1"/>
    </xf>
    <xf numFmtId="44" fontId="6" fillId="0" borderId="0" xfId="352" applyFont="1" applyBorder="1" applyAlignment="1">
      <alignment horizontal="right" vertical="center"/>
    </xf>
    <xf numFmtId="44" fontId="6" fillId="4" borderId="1" xfId="352" applyFont="1" applyFill="1" applyBorder="1" applyAlignment="1">
      <alignment horizontal="right" vertical="center"/>
    </xf>
    <xf numFmtId="0" fontId="16" fillId="7" borderId="19" xfId="348" applyFont="1" applyFill="1" applyBorder="1" applyAlignment="1">
      <alignment horizontal="center"/>
    </xf>
    <xf numFmtId="0" fontId="16" fillId="7" borderId="20" xfId="348" applyFont="1" applyFill="1" applyBorder="1" applyAlignment="1">
      <alignment horizontal="center"/>
    </xf>
    <xf numFmtId="0" fontId="16" fillId="7" borderId="20" xfId="348" applyFont="1" applyFill="1" applyBorder="1" applyAlignment="1">
      <alignment horizontal="right"/>
    </xf>
    <xf numFmtId="0" fontId="16" fillId="7" borderId="21" xfId="348" applyFont="1" applyFill="1" applyBorder="1" applyAlignment="1">
      <alignment horizontal="center"/>
    </xf>
    <xf numFmtId="0" fontId="16" fillId="0" borderId="22" xfId="348" applyFont="1" applyBorder="1"/>
    <xf numFmtId="0" fontId="16" fillId="0" borderId="1" xfId="348" applyFont="1" applyBorder="1" applyAlignment="1">
      <alignment horizontal="center"/>
    </xf>
    <xf numFmtId="0" fontId="16" fillId="0" borderId="1" xfId="348" applyFont="1" applyBorder="1" applyAlignment="1">
      <alignment horizontal="right"/>
    </xf>
    <xf numFmtId="0" fontId="16" fillId="0" borderId="1" xfId="348" applyFont="1" applyBorder="1"/>
    <xf numFmtId="0" fontId="16" fillId="0" borderId="23" xfId="348" applyFont="1" applyBorder="1"/>
    <xf numFmtId="0" fontId="16" fillId="0" borderId="22" xfId="348" applyFont="1" applyBorder="1" applyAlignment="1">
      <alignment horizontal="center"/>
    </xf>
    <xf numFmtId="49" fontId="16" fillId="0" borderId="1" xfId="348" applyNumberFormat="1" applyFont="1" applyBorder="1"/>
    <xf numFmtId="164" fontId="16" fillId="0" borderId="1" xfId="350" applyFont="1" applyBorder="1"/>
    <xf numFmtId="10" fontId="16" fillId="0" borderId="1" xfId="351" applyNumberFormat="1" applyFont="1" applyBorder="1"/>
    <xf numFmtId="9" fontId="16" fillId="7" borderId="1" xfId="351" applyFont="1" applyFill="1" applyBorder="1"/>
    <xf numFmtId="0" fontId="16" fillId="0" borderId="1" xfId="348" applyFont="1" applyFill="1" applyBorder="1"/>
    <xf numFmtId="164" fontId="16" fillId="0" borderId="1" xfId="348" applyNumberFormat="1" applyFont="1" applyBorder="1"/>
    <xf numFmtId="9" fontId="16" fillId="0" borderId="1" xfId="351" applyFont="1" applyFill="1" applyBorder="1"/>
    <xf numFmtId="164" fontId="16" fillId="0" borderId="1" xfId="348" applyNumberFormat="1" applyFont="1" applyFill="1" applyBorder="1"/>
    <xf numFmtId="9" fontId="16" fillId="0" borderId="23" xfId="351" applyFont="1" applyFill="1" applyBorder="1"/>
    <xf numFmtId="164" fontId="16" fillId="0" borderId="23" xfId="348" applyNumberFormat="1" applyFont="1" applyBorder="1"/>
    <xf numFmtId="164" fontId="16" fillId="0" borderId="23" xfId="348" applyNumberFormat="1" applyFont="1" applyFill="1" applyBorder="1"/>
    <xf numFmtId="9" fontId="16" fillId="7" borderId="23" xfId="351" applyFont="1" applyFill="1" applyBorder="1"/>
    <xf numFmtId="43" fontId="16" fillId="0" borderId="23" xfId="348" applyNumberFormat="1" applyFont="1" applyBorder="1"/>
    <xf numFmtId="43" fontId="16" fillId="0" borderId="1" xfId="348" applyNumberFormat="1" applyFont="1" applyBorder="1"/>
    <xf numFmtId="43" fontId="16" fillId="0" borderId="23" xfId="348" applyNumberFormat="1" applyFont="1" applyFill="1" applyBorder="1"/>
    <xf numFmtId="0" fontId="16" fillId="0" borderId="0" xfId="349" applyFont="1" applyBorder="1"/>
    <xf numFmtId="0" fontId="16" fillId="0" borderId="24" xfId="348" applyFont="1" applyBorder="1" applyAlignment="1">
      <alignment horizontal="center"/>
    </xf>
    <xf numFmtId="0" fontId="16" fillId="0" borderId="25" xfId="348" applyFont="1" applyBorder="1"/>
    <xf numFmtId="164" fontId="16" fillId="0" borderId="25" xfId="350" applyFont="1" applyBorder="1"/>
    <xf numFmtId="10" fontId="16" fillId="0" borderId="25" xfId="351" applyNumberFormat="1" applyFont="1" applyBorder="1"/>
    <xf numFmtId="9" fontId="16" fillId="0" borderId="25" xfId="351" applyFont="1" applyFill="1" applyBorder="1"/>
    <xf numFmtId="164" fontId="16" fillId="0" borderId="26" xfId="348" applyNumberFormat="1" applyFont="1" applyBorder="1"/>
    <xf numFmtId="0" fontId="16" fillId="0" borderId="0" xfId="348" applyFont="1"/>
    <xf numFmtId="164" fontId="16" fillId="0" borderId="0" xfId="350" applyFont="1"/>
    <xf numFmtId="0" fontId="16" fillId="0" borderId="0" xfId="349" applyFont="1"/>
    <xf numFmtId="164" fontId="10" fillId="7" borderId="28" xfId="350" applyFont="1" applyFill="1" applyBorder="1"/>
    <xf numFmtId="9" fontId="16" fillId="7" borderId="29" xfId="351" applyFont="1" applyFill="1" applyBorder="1"/>
    <xf numFmtId="164" fontId="16" fillId="7" borderId="30" xfId="348" applyNumberFormat="1" applyFont="1" applyFill="1" applyBorder="1"/>
    <xf numFmtId="10" fontId="16" fillId="0" borderId="8" xfId="351" applyNumberFormat="1" applyFont="1" applyBorder="1"/>
    <xf numFmtId="10" fontId="16" fillId="0" borderId="0" xfId="351" applyNumberFormat="1" applyFont="1" applyBorder="1"/>
    <xf numFmtId="10" fontId="16" fillId="0" borderId="9" xfId="351" applyNumberFormat="1" applyFont="1" applyBorder="1"/>
    <xf numFmtId="10" fontId="16" fillId="4" borderId="27" xfId="348" applyNumberFormat="1" applyFont="1" applyFill="1" applyBorder="1"/>
    <xf numFmtId="10" fontId="16" fillId="4" borderId="17" xfId="348" applyNumberFormat="1" applyFont="1" applyFill="1" applyBorder="1"/>
    <xf numFmtId="10" fontId="16" fillId="4" borderId="18" xfId="348" applyNumberFormat="1" applyFont="1" applyFill="1" applyBorder="1"/>
    <xf numFmtId="0" fontId="4" fillId="3" borderId="13" xfId="12" applyNumberFormat="1" applyFont="1" applyFill="1" applyBorder="1" applyAlignment="1" applyProtection="1">
      <alignment horizontal="left" vertical="justify"/>
      <protection locked="0"/>
    </xf>
    <xf numFmtId="0" fontId="5" fillId="3" borderId="5" xfId="12" applyNumberFormat="1" applyFont="1" applyFill="1" applyBorder="1" applyAlignment="1" applyProtection="1">
      <alignment horizontal="left" vertical="justify"/>
      <protection locked="0"/>
    </xf>
    <xf numFmtId="0" fontId="5" fillId="3" borderId="12" xfId="12" applyNumberFormat="1" applyFont="1" applyFill="1" applyBorder="1" applyAlignment="1" applyProtection="1">
      <alignment horizontal="left" vertical="justify"/>
      <protection locked="0"/>
    </xf>
    <xf numFmtId="0" fontId="5" fillId="3" borderId="8" xfId="12" applyNumberFormat="1" applyFont="1" applyFill="1" applyBorder="1" applyAlignment="1" applyProtection="1">
      <alignment horizontal="left" vertical="justify"/>
      <protection locked="0"/>
    </xf>
    <xf numFmtId="0" fontId="5" fillId="3" borderId="0" xfId="12" applyNumberFormat="1" applyFont="1" applyFill="1" applyBorder="1" applyAlignment="1" applyProtection="1">
      <alignment horizontal="left" vertical="justify"/>
      <protection locked="0"/>
    </xf>
    <xf numFmtId="0" fontId="5" fillId="3" borderId="9" xfId="12" applyNumberFormat="1" applyFont="1" applyFill="1" applyBorder="1" applyAlignment="1" applyProtection="1">
      <alignment horizontal="left" vertical="justify"/>
      <protection locked="0"/>
    </xf>
    <xf numFmtId="0" fontId="5" fillId="3" borderId="8" xfId="12" applyFont="1" applyFill="1" applyBorder="1" applyAlignment="1" applyProtection="1">
      <alignment horizontal="left" vertical="center"/>
      <protection locked="0"/>
    </xf>
    <xf numFmtId="0" fontId="5" fillId="3" borderId="0" xfId="12" applyFont="1" applyFill="1" applyBorder="1" applyAlignment="1" applyProtection="1">
      <alignment horizontal="left" vertical="center"/>
      <protection locked="0"/>
    </xf>
    <xf numFmtId="0" fontId="5" fillId="3" borderId="9" xfId="12" applyFont="1" applyFill="1" applyBorder="1" applyAlignment="1" applyProtection="1">
      <alignment horizontal="left" vertical="center"/>
      <protection locked="0"/>
    </xf>
    <xf numFmtId="0" fontId="5" fillId="3" borderId="10" xfId="12" applyFont="1" applyFill="1" applyBorder="1" applyAlignment="1" applyProtection="1">
      <alignment horizontal="left" vertical="center"/>
      <protection locked="0"/>
    </xf>
    <xf numFmtId="0" fontId="5" fillId="3" borderId="6" xfId="12" applyFont="1" applyFill="1" applyBorder="1" applyAlignment="1" applyProtection="1">
      <alignment horizontal="left" vertical="center"/>
      <protection locked="0"/>
    </xf>
    <xf numFmtId="0" fontId="5" fillId="3" borderId="11" xfId="12" applyFont="1" applyFill="1" applyBorder="1" applyAlignment="1" applyProtection="1">
      <alignment horizontal="left" vertical="center"/>
      <protection locked="0"/>
    </xf>
    <xf numFmtId="0" fontId="10" fillId="0" borderId="13" xfId="12" applyFont="1" applyFill="1" applyBorder="1" applyAlignment="1">
      <alignment horizontal="center" vertical="center" wrapText="1"/>
    </xf>
    <xf numFmtId="0" fontId="16" fillId="0" borderId="5" xfId="12" applyFont="1" applyFill="1" applyBorder="1" applyAlignment="1">
      <alignment horizontal="center" vertical="center" wrapText="1"/>
    </xf>
    <xf numFmtId="0" fontId="16" fillId="0" borderId="12" xfId="12" applyFont="1" applyFill="1" applyBorder="1" applyAlignment="1">
      <alignment horizontal="center" vertical="center" wrapText="1"/>
    </xf>
    <xf numFmtId="0" fontId="16" fillId="0" borderId="8" xfId="12" applyFont="1" applyFill="1" applyBorder="1" applyAlignment="1">
      <alignment horizontal="center" vertical="center" wrapText="1"/>
    </xf>
    <xf numFmtId="0" fontId="16" fillId="0" borderId="0" xfId="12" applyFont="1" applyFill="1" applyBorder="1" applyAlignment="1">
      <alignment horizontal="center" vertical="center" wrapText="1"/>
    </xf>
    <xf numFmtId="0" fontId="16" fillId="0" borderId="9" xfId="12" applyFont="1" applyFill="1" applyBorder="1" applyAlignment="1">
      <alignment horizontal="center" vertical="center" wrapText="1"/>
    </xf>
    <xf numFmtId="0" fontId="16" fillId="0" borderId="10" xfId="12" applyFont="1" applyFill="1" applyBorder="1" applyAlignment="1">
      <alignment horizontal="center" vertical="center" wrapText="1"/>
    </xf>
    <xf numFmtId="0" fontId="16" fillId="0" borderId="6" xfId="12" applyFont="1" applyFill="1" applyBorder="1" applyAlignment="1">
      <alignment horizontal="center" vertical="center" wrapText="1"/>
    </xf>
    <xf numFmtId="0" fontId="16" fillId="0" borderId="11" xfId="12" applyFont="1" applyFill="1" applyBorder="1" applyAlignment="1">
      <alignment horizontal="center" vertical="center" wrapText="1"/>
    </xf>
    <xf numFmtId="0" fontId="10" fillId="0" borderId="27" xfId="12" applyFont="1" applyFill="1" applyBorder="1" applyAlignment="1">
      <alignment horizontal="center" vertical="center" wrapText="1"/>
    </xf>
    <xf numFmtId="0" fontId="10" fillId="0" borderId="17" xfId="12" applyFont="1" applyFill="1" applyBorder="1" applyAlignment="1">
      <alignment horizontal="center" vertical="center" wrapText="1"/>
    </xf>
    <xf numFmtId="0" fontId="10" fillId="0" borderId="18" xfId="12" applyFont="1" applyFill="1" applyBorder="1" applyAlignment="1">
      <alignment horizontal="center" vertical="center" wrapText="1"/>
    </xf>
    <xf numFmtId="164" fontId="6" fillId="0" borderId="27" xfId="27" applyFont="1" applyFill="1" applyBorder="1" applyAlignment="1">
      <alignment horizontal="left" vertical="center"/>
    </xf>
    <xf numFmtId="164" fontId="6" fillId="0" borderId="17" xfId="27" applyFont="1" applyFill="1" applyBorder="1" applyAlignment="1">
      <alignment horizontal="left" vertical="center"/>
    </xf>
    <xf numFmtId="164" fontId="6" fillId="0" borderId="18" xfId="27" applyFont="1" applyFill="1" applyBorder="1" applyAlignment="1">
      <alignment horizontal="left" vertical="center"/>
    </xf>
    <xf numFmtId="164" fontId="7" fillId="0" borderId="13" xfId="27" applyFont="1" applyFill="1" applyBorder="1" applyAlignment="1">
      <alignment horizontal="center" vertical="center"/>
    </xf>
    <xf numFmtId="164" fontId="7" fillId="0" borderId="5" xfId="27" applyFont="1" applyFill="1" applyBorder="1" applyAlignment="1">
      <alignment horizontal="center" vertical="center"/>
    </xf>
    <xf numFmtId="164" fontId="7" fillId="0" borderId="12" xfId="27" applyFont="1" applyFill="1" applyBorder="1" applyAlignment="1">
      <alignment horizontal="center" vertical="center"/>
    </xf>
    <xf numFmtId="164" fontId="7" fillId="0" borderId="10" xfId="27" applyFont="1" applyFill="1" applyBorder="1" applyAlignment="1">
      <alignment horizontal="center" vertical="center"/>
    </xf>
    <xf numFmtId="164" fontId="7" fillId="0" borderId="6" xfId="27" applyFont="1" applyFill="1" applyBorder="1" applyAlignment="1">
      <alignment horizontal="center" vertical="center"/>
    </xf>
    <xf numFmtId="164" fontId="7" fillId="0" borderId="11" xfId="27" applyFont="1" applyFill="1" applyBorder="1" applyAlignment="1">
      <alignment horizontal="center" vertical="center"/>
    </xf>
    <xf numFmtId="0" fontId="10" fillId="0" borderId="13" xfId="348" applyFont="1" applyBorder="1" applyAlignment="1">
      <alignment horizontal="center" vertical="center"/>
    </xf>
    <xf numFmtId="0" fontId="10" fillId="0" borderId="5" xfId="348" applyFont="1" applyBorder="1" applyAlignment="1">
      <alignment horizontal="center" vertical="center"/>
    </xf>
    <xf numFmtId="0" fontId="10" fillId="0" borderId="12" xfId="348" applyFont="1" applyBorder="1" applyAlignment="1">
      <alignment horizontal="center" vertical="center"/>
    </xf>
    <xf numFmtId="0" fontId="10" fillId="0" borderId="10" xfId="348" applyFont="1" applyBorder="1" applyAlignment="1">
      <alignment horizontal="center" vertical="center"/>
    </xf>
    <xf numFmtId="0" fontId="10" fillId="0" borderId="6" xfId="348" applyFont="1" applyBorder="1" applyAlignment="1">
      <alignment horizontal="center" vertical="center"/>
    </xf>
    <xf numFmtId="0" fontId="10" fillId="0" borderId="11" xfId="348" applyFont="1" applyBorder="1" applyAlignment="1">
      <alignment horizontal="center" vertical="center"/>
    </xf>
    <xf numFmtId="0" fontId="16" fillId="7" borderId="27" xfId="348" applyFont="1" applyFill="1" applyBorder="1" applyAlignment="1">
      <alignment horizontal="center"/>
    </xf>
    <xf numFmtId="0" fontId="16" fillId="7" borderId="18" xfId="348" applyFont="1" applyFill="1" applyBorder="1" applyAlignment="1">
      <alignment horizontal="center"/>
    </xf>
    <xf numFmtId="0" fontId="16" fillId="0" borderId="17" xfId="348" applyFont="1" applyBorder="1" applyAlignment="1">
      <alignment horizontal="center" vertical="center"/>
    </xf>
    <xf numFmtId="0" fontId="10" fillId="0" borderId="13" xfId="348" applyFont="1" applyBorder="1" applyAlignment="1">
      <alignment horizontal="left" vertical="center"/>
    </xf>
    <xf numFmtId="0" fontId="10" fillId="0" borderId="5" xfId="348" applyFont="1" applyBorder="1" applyAlignment="1">
      <alignment horizontal="left" vertical="center"/>
    </xf>
    <xf numFmtId="0" fontId="10" fillId="0" borderId="12" xfId="348" applyFont="1" applyBorder="1" applyAlignment="1">
      <alignment horizontal="left" vertical="center"/>
    </xf>
    <xf numFmtId="0" fontId="10" fillId="0" borderId="8" xfId="348" applyFont="1" applyBorder="1" applyAlignment="1">
      <alignment horizontal="left" vertical="center"/>
    </xf>
    <xf numFmtId="0" fontId="10" fillId="0" borderId="0" xfId="348" applyFont="1" applyBorder="1" applyAlignment="1">
      <alignment horizontal="left" vertical="center"/>
    </xf>
    <xf numFmtId="0" fontId="10" fillId="0" borderId="9" xfId="348" applyFont="1" applyBorder="1" applyAlignment="1">
      <alignment horizontal="left" vertical="center"/>
    </xf>
    <xf numFmtId="0" fontId="10" fillId="0" borderId="10" xfId="348" applyFont="1" applyBorder="1" applyAlignment="1">
      <alignment horizontal="left" vertical="center"/>
    </xf>
    <xf numFmtId="0" fontId="10" fillId="0" borderId="6" xfId="348" applyFont="1" applyBorder="1" applyAlignment="1">
      <alignment horizontal="left" vertical="center"/>
    </xf>
    <xf numFmtId="0" fontId="10" fillId="0" borderId="11" xfId="348" applyFont="1" applyBorder="1" applyAlignment="1">
      <alignment horizontal="left" vertical="center"/>
    </xf>
    <xf numFmtId="0" fontId="10" fillId="0" borderId="0" xfId="348" applyFont="1" applyBorder="1" applyAlignment="1">
      <alignment horizontal="center" vertical="center"/>
    </xf>
  </cellXfs>
  <cellStyles count="353">
    <cellStyle name="_x000d__x000a_JournalTemplate=C:\COMFO\CTALK\JOURSTD.TPL_x000d__x000a_LbStateAddress=3 3 0 251 1 89 2 311_x000d__x000a_LbStateJou" xfId="34"/>
    <cellStyle name="20% - Ênfase1 100" xfId="1"/>
    <cellStyle name="60% - Ênfase6 37" xfId="2"/>
    <cellStyle name="Comma_Arauco Piping list" xfId="35"/>
    <cellStyle name="Comma0" xfId="36"/>
    <cellStyle name="CORES" xfId="37"/>
    <cellStyle name="Currency [0]_Arauco Piping list" xfId="38"/>
    <cellStyle name="Currency_Arauco Piping list" xfId="39"/>
    <cellStyle name="Currency0" xfId="40"/>
    <cellStyle name="Data" xfId="41"/>
    <cellStyle name="Date" xfId="4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7"/>
    <cellStyle name="Excel Built-in Normal 3" xfId="43"/>
    <cellStyle name="Excel_BuiltIn_Comma" xfId="8"/>
    <cellStyle name="Fixed" xfId="44"/>
    <cellStyle name="Fixo" xfId="45"/>
    <cellStyle name="Followed Hyperlink" xfId="46"/>
    <cellStyle name="Grey" xfId="47"/>
    <cellStyle name="Heading" xfId="9"/>
    <cellStyle name="Heading 1" xfId="48"/>
    <cellStyle name="Heading 2" xfId="49"/>
    <cellStyle name="Heading1" xfId="10"/>
    <cellStyle name="Hiperlink 2" xfId="50"/>
    <cellStyle name="Indefinido" xfId="51"/>
    <cellStyle name="Input [yellow]" xfId="52"/>
    <cellStyle name="material" xfId="53"/>
    <cellStyle name="material 2" xfId="190"/>
    <cellStyle name="MINIPG" xfId="54"/>
    <cellStyle name="Moeda" xfId="352" builtinId="4"/>
    <cellStyle name="Moeda 2" xfId="55"/>
    <cellStyle name="Normal" xfId="0" builtinId="0"/>
    <cellStyle name="Normal - Style1" xfId="56"/>
    <cellStyle name="Normal 10" xfId="57"/>
    <cellStyle name="Normal 10 2" xfId="31"/>
    <cellStyle name="Normal 10 3" xfId="349"/>
    <cellStyle name="Normal 11" xfId="58"/>
    <cellStyle name="Normal 11 2" xfId="188"/>
    <cellStyle name="Normal 12" xfId="11"/>
    <cellStyle name="Normal 12 2" xfId="191"/>
    <cellStyle name="Normal 13" xfId="59"/>
    <cellStyle name="Normal 13 2" xfId="60"/>
    <cellStyle name="Normal 13 2 2" xfId="192"/>
    <cellStyle name="Normal 13 2 3" xfId="303"/>
    <cellStyle name="Normal 13 3" xfId="61"/>
    <cellStyle name="Normal 13 3 2" xfId="193"/>
    <cellStyle name="Normal 13 3 3" xfId="304"/>
    <cellStyle name="Normal 13 4" xfId="62"/>
    <cellStyle name="Normal 13 4 2" xfId="32"/>
    <cellStyle name="Normal 13 4 2 2" xfId="345"/>
    <cellStyle name="Normal 13 4 3" xfId="300"/>
    <cellStyle name="Normal 13 5" xfId="63"/>
    <cellStyle name="Normal 13 5 2" xfId="343"/>
    <cellStyle name="Normal 14" xfId="64"/>
    <cellStyle name="Normal 14 2" xfId="65"/>
    <cellStyle name="Normal 14 2 2" xfId="194"/>
    <cellStyle name="Normal 14 2 3" xfId="306"/>
    <cellStyle name="Normal 14 3" xfId="66"/>
    <cellStyle name="Normal 14 3 2" xfId="195"/>
    <cellStyle name="Normal 14 3 3" xfId="307"/>
    <cellStyle name="Normal 14 4" xfId="196"/>
    <cellStyle name="Normal 14 5" xfId="305"/>
    <cellStyle name="Normal 15" xfId="67"/>
    <cellStyle name="Normal 15 2" xfId="68"/>
    <cellStyle name="Normal 16" xfId="69"/>
    <cellStyle name="Normal 16 2" xfId="70"/>
    <cellStyle name="Normal 16 2 2" xfId="197"/>
    <cellStyle name="Normal 16 2 3" xfId="309"/>
    <cellStyle name="Normal 16 3" xfId="71"/>
    <cellStyle name="Normal 16 3 2" xfId="198"/>
    <cellStyle name="Normal 16 3 3" xfId="310"/>
    <cellStyle name="Normal 16 4" xfId="199"/>
    <cellStyle name="Normal 16 5" xfId="308"/>
    <cellStyle name="Normal 17" xfId="72"/>
    <cellStyle name="Normal 17 2" xfId="200"/>
    <cellStyle name="Normal 18" xfId="73"/>
    <cellStyle name="Normal 18 2" xfId="201"/>
    <cellStyle name="Normal 19" xfId="74"/>
    <cellStyle name="Normal 19 2" xfId="202"/>
    <cellStyle name="Normal 2" xfId="12"/>
    <cellStyle name="Normal 2 2" xfId="75"/>
    <cellStyle name="Normal 2 2 2" xfId="76"/>
    <cellStyle name="Normal 2 2 2 2" xfId="348"/>
    <cellStyle name="Normal 20" xfId="77"/>
    <cellStyle name="Normal 20 2" xfId="203"/>
    <cellStyle name="Normal 21" xfId="78"/>
    <cellStyle name="Normal 21 2" xfId="204"/>
    <cellStyle name="Normal 22" xfId="79"/>
    <cellStyle name="Normal 22 2" xfId="205"/>
    <cellStyle name="Normal 23" xfId="80"/>
    <cellStyle name="Normal 23 2" xfId="206"/>
    <cellStyle name="Normal 24" xfId="81"/>
    <cellStyle name="Normal 24 2" xfId="207"/>
    <cellStyle name="Normal 25" xfId="82"/>
    <cellStyle name="Normal 25 2" xfId="208"/>
    <cellStyle name="Normal 26" xfId="83"/>
    <cellStyle name="Normal 26 2" xfId="209"/>
    <cellStyle name="Normal 27" xfId="84"/>
    <cellStyle name="Normal 27 2" xfId="210"/>
    <cellStyle name="Normal 28" xfId="85"/>
    <cellStyle name="Normal 28 2" xfId="211"/>
    <cellStyle name="Normal 29" xfId="86"/>
    <cellStyle name="Normal 29 2" xfId="212"/>
    <cellStyle name="Normal 3" xfId="13"/>
    <cellStyle name="Normal 3 2" xfId="87"/>
    <cellStyle name="Normal 3 2 2" xfId="213"/>
    <cellStyle name="Normal 3 3" xfId="88"/>
    <cellStyle name="Normal 3 4" xfId="214"/>
    <cellStyle name="Normal 30" xfId="89"/>
    <cellStyle name="Normal 30 2" xfId="215"/>
    <cellStyle name="Normal 31" xfId="90"/>
    <cellStyle name="Normal 31 2" xfId="216"/>
    <cellStyle name="Normal 32" xfId="91"/>
    <cellStyle name="Normal 32 2" xfId="217"/>
    <cellStyle name="Normal 33" xfId="92"/>
    <cellStyle name="Normal 33 2" xfId="218"/>
    <cellStyle name="Normal 34" xfId="93"/>
    <cellStyle name="Normal 34 2" xfId="219"/>
    <cellStyle name="Normal 35" xfId="94"/>
    <cellStyle name="Normal 35 2" xfId="220"/>
    <cellStyle name="Normal 36" xfId="95"/>
    <cellStyle name="Normal 36 2" xfId="221"/>
    <cellStyle name="Normal 37" xfId="96"/>
    <cellStyle name="Normal 37 2" xfId="97"/>
    <cellStyle name="Normal 37 2 2" xfId="222"/>
    <cellStyle name="Normal 37 2 3" xfId="312"/>
    <cellStyle name="Normal 37 3" xfId="223"/>
    <cellStyle name="Normal 37 4" xfId="311"/>
    <cellStyle name="Normal 38" xfId="98"/>
    <cellStyle name="Normal 38 2" xfId="224"/>
    <cellStyle name="Normal 38 3" xfId="313"/>
    <cellStyle name="Normal 39" xfId="99"/>
    <cellStyle name="Normal 39 2" xfId="225"/>
    <cellStyle name="Normal 4" xfId="100"/>
    <cellStyle name="Normal 4 2" xfId="101"/>
    <cellStyle name="Normal 4 3" xfId="226"/>
    <cellStyle name="Normal 40" xfId="102"/>
    <cellStyle name="Normal 40 2" xfId="227"/>
    <cellStyle name="Normal 41" xfId="103"/>
    <cellStyle name="Normal 41 2" xfId="228"/>
    <cellStyle name="Normal 42" xfId="104"/>
    <cellStyle name="Normal 42 2" xfId="229"/>
    <cellStyle name="Normal 43" xfId="105"/>
    <cellStyle name="Normal 43 2" xfId="230"/>
    <cellStyle name="Normal 44" xfId="106"/>
    <cellStyle name="Normal 44 2" xfId="231"/>
    <cellStyle name="Normal 45" xfId="107"/>
    <cellStyle name="Normal 45 2" xfId="232"/>
    <cellStyle name="Normal 46" xfId="108"/>
    <cellStyle name="Normal 46 2" xfId="233"/>
    <cellStyle name="Normal 47" xfId="109"/>
    <cellStyle name="Normal 47 2" xfId="234"/>
    <cellStyle name="Normal 48" xfId="110"/>
    <cellStyle name="Normal 48 2" xfId="235"/>
    <cellStyle name="Normal 49" xfId="111"/>
    <cellStyle name="Normal 49 2" xfId="236"/>
    <cellStyle name="Normal 5" xfId="112"/>
    <cellStyle name="Normal 5 2" xfId="113"/>
    <cellStyle name="Normal 5 2 2" xfId="114"/>
    <cellStyle name="Normal 5 2 2 2" xfId="237"/>
    <cellStyle name="Normal 5 2 2 3" xfId="316"/>
    <cellStyle name="Normal 5 2 3" xfId="115"/>
    <cellStyle name="Normal 5 2 3 2" xfId="238"/>
    <cellStyle name="Normal 5 2 3 3" xfId="317"/>
    <cellStyle name="Normal 5 2 4" xfId="239"/>
    <cellStyle name="Normal 5 2 5" xfId="315"/>
    <cellStyle name="Normal 5 3" xfId="116"/>
    <cellStyle name="Normal 5 3 2" xfId="240"/>
    <cellStyle name="Normal 5 3 3" xfId="318"/>
    <cellStyle name="Normal 5 4" xfId="117"/>
    <cellStyle name="Normal 5 4 2" xfId="241"/>
    <cellStyle name="Normal 5 4 3" xfId="319"/>
    <cellStyle name="Normal 5 5" xfId="242"/>
    <cellStyle name="Normal 5 6" xfId="314"/>
    <cellStyle name="Normal 50" xfId="118"/>
    <cellStyle name="Normal 50 2" xfId="243"/>
    <cellStyle name="Normal 51" xfId="119"/>
    <cellStyle name="Normal 51 2" xfId="244"/>
    <cellStyle name="Normal 52" xfId="120"/>
    <cellStyle name="Normal 52 2" xfId="245"/>
    <cellStyle name="Normal 53" xfId="121"/>
    <cellStyle name="Normal 53 2" xfId="246"/>
    <cellStyle name="Normal 54" xfId="122"/>
    <cellStyle name="Normal 54 2" xfId="247"/>
    <cellStyle name="Normal 55" xfId="123"/>
    <cellStyle name="Normal 55 2" xfId="248"/>
    <cellStyle name="Normal 56" xfId="124"/>
    <cellStyle name="Normal 56 2" xfId="249"/>
    <cellStyle name="Normal 57" xfId="125"/>
    <cellStyle name="Normal 57 2" xfId="250"/>
    <cellStyle name="Normal 58" xfId="126"/>
    <cellStyle name="Normal 58 2" xfId="251"/>
    <cellStyle name="Normal 59" xfId="127"/>
    <cellStyle name="Normal 59 2" xfId="252"/>
    <cellStyle name="Normal 6" xfId="14"/>
    <cellStyle name="Normal 6 2" xfId="128"/>
    <cellStyle name="Normal 6 2 2" xfId="129"/>
    <cellStyle name="Normal 6 2 2 2" xfId="130"/>
    <cellStyle name="Normal 6 2 2 2 2" xfId="253"/>
    <cellStyle name="Normal 6 2 2 2 3" xfId="322"/>
    <cellStyle name="Normal 6 2 2 3" xfId="131"/>
    <cellStyle name="Normal 6 2 2 3 2" xfId="254"/>
    <cellStyle name="Normal 6 2 2 3 3" xfId="323"/>
    <cellStyle name="Normal 6 2 2 4" xfId="255"/>
    <cellStyle name="Normal 6 2 2 5" xfId="321"/>
    <cellStyle name="Normal 6 2 3" xfId="132"/>
    <cellStyle name="Normal 6 2 3 2" xfId="256"/>
    <cellStyle name="Normal 6 2 3 3" xfId="324"/>
    <cellStyle name="Normal 6 2 4" xfId="133"/>
    <cellStyle name="Normal 6 2 4 2" xfId="257"/>
    <cellStyle name="Normal 6 2 4 3" xfId="325"/>
    <cellStyle name="Normal 6 2 5" xfId="258"/>
    <cellStyle name="Normal 6 2 6" xfId="320"/>
    <cellStyle name="Normal 6 3" xfId="134"/>
    <cellStyle name="Normal 6 3 2" xfId="135"/>
    <cellStyle name="Normal 6 3 2 2" xfId="259"/>
    <cellStyle name="Normal 6 3 2 3" xfId="327"/>
    <cellStyle name="Normal 6 3 3" xfId="136"/>
    <cellStyle name="Normal 6 3 3 2" xfId="260"/>
    <cellStyle name="Normal 6 3 3 3" xfId="328"/>
    <cellStyle name="Normal 6 3 4" xfId="261"/>
    <cellStyle name="Normal 6 3 5" xfId="326"/>
    <cellStyle name="Normal 6 4" xfId="137"/>
    <cellStyle name="Normal 6 4 2" xfId="262"/>
    <cellStyle name="Normal 6 4 3" xfId="329"/>
    <cellStyle name="Normal 6 5" xfId="138"/>
    <cellStyle name="Normal 6 5 2" xfId="263"/>
    <cellStyle name="Normal 6 5 3" xfId="330"/>
    <cellStyle name="Normal 6 6" xfId="264"/>
    <cellStyle name="Normal 6 7" xfId="301"/>
    <cellStyle name="Normal 60" xfId="139"/>
    <cellStyle name="Normal 60 2" xfId="265"/>
    <cellStyle name="Normal 61" xfId="140"/>
    <cellStyle name="Normal 61 2" xfId="266"/>
    <cellStyle name="Normal 62" xfId="141"/>
    <cellStyle name="Normal 62 2" xfId="267"/>
    <cellStyle name="Normal 63" xfId="142"/>
    <cellStyle name="Normal 63 2" xfId="268"/>
    <cellStyle name="Normal 64" xfId="143"/>
    <cellStyle name="Normal 64 2" xfId="269"/>
    <cellStyle name="Normal 65" xfId="144"/>
    <cellStyle name="Normal 65 2" xfId="347"/>
    <cellStyle name="Normal 66" xfId="270"/>
    <cellStyle name="Normal 67" xfId="271"/>
    <cellStyle name="Normal 7" xfId="15"/>
    <cellStyle name="Normal 7 2" xfId="145"/>
    <cellStyle name="Normal 7 2 2" xfId="272"/>
    <cellStyle name="Normal 7 3" xfId="273"/>
    <cellStyle name="Normal 8" xfId="146"/>
    <cellStyle name="Normal 8 2" xfId="147"/>
    <cellStyle name="Normal 8 2 2" xfId="274"/>
    <cellStyle name="Normal 8 3" xfId="275"/>
    <cellStyle name="Normal 9" xfId="148"/>
    <cellStyle name="Normal 9 2" xfId="276"/>
    <cellStyle name="Normal1" xfId="149"/>
    <cellStyle name="Normal2" xfId="150"/>
    <cellStyle name="Normal3" xfId="151"/>
    <cellStyle name="Percent [2]" xfId="152"/>
    <cellStyle name="Percent [2] 2" xfId="277"/>
    <cellStyle name="Percent_Sheet1" xfId="153"/>
    <cellStyle name="Percentual" xfId="154"/>
    <cellStyle name="Ponto" xfId="155"/>
    <cellStyle name="Porcentagem 2" xfId="16"/>
    <cellStyle name="Porcentagem 2 2" xfId="189"/>
    <cellStyle name="Porcentagem 2 2 2" xfId="351"/>
    <cellStyle name="Porcentagem 3" xfId="17"/>
    <cellStyle name="Porcentagem 3 2" xfId="156"/>
    <cellStyle name="Porcentagem 3 3" xfId="278"/>
    <cellStyle name="Porcentagem 4" xfId="18"/>
    <cellStyle name="Porcentagem 4 2" xfId="19"/>
    <cellStyle name="Porcentagem 4 2 2" xfId="157"/>
    <cellStyle name="Porcentagem 5" xfId="158"/>
    <cellStyle name="Porcentagem 6" xfId="159"/>
    <cellStyle name="Porcentagem 6 2" xfId="160"/>
    <cellStyle name="Porcentagem 6 2 2" xfId="279"/>
    <cellStyle name="Porcentagem 6 2 3" xfId="332"/>
    <cellStyle name="Porcentagem 6 3" xfId="280"/>
    <cellStyle name="Porcentagem 6 4" xfId="331"/>
    <cellStyle name="Porcentagem 7" xfId="161"/>
    <cellStyle name="Result" xfId="20"/>
    <cellStyle name="Result2" xfId="21"/>
    <cellStyle name="Sep. milhar [0]" xfId="162"/>
    <cellStyle name="Separador de m" xfId="163"/>
    <cellStyle name="Separador de milhares 2" xfId="22"/>
    <cellStyle name="Separador de milhares 2 2" xfId="164"/>
    <cellStyle name="Separador de milhares 2 2 2" xfId="281"/>
    <cellStyle name="Separador de milhares 2 3" xfId="282"/>
    <cellStyle name="Separador de milhares 3" xfId="165"/>
    <cellStyle name="Separador de milhares 4" xfId="23"/>
    <cellStyle name="Sepavador de milhares [0]_Pasta2" xfId="166"/>
    <cellStyle name="Standard_RP100_01 (metr.)" xfId="167"/>
    <cellStyle name="Titulo1" xfId="168"/>
    <cellStyle name="Titulo2" xfId="169"/>
    <cellStyle name="Vírgula 10" xfId="170"/>
    <cellStyle name="Vírgula 10 2" xfId="171"/>
    <cellStyle name="Vírgula 10 2 2" xfId="283"/>
    <cellStyle name="Vírgula 10 2 3" xfId="334"/>
    <cellStyle name="Vírgula 10 3" xfId="284"/>
    <cellStyle name="Vírgula 10 4" xfId="333"/>
    <cellStyle name="Vírgula 11" xfId="172"/>
    <cellStyle name="Vírgula 11 2" xfId="285"/>
    <cellStyle name="Vírgula 12" xfId="173"/>
    <cellStyle name="Vírgula 12 2" xfId="286"/>
    <cellStyle name="Vírgula 12 3" xfId="335"/>
    <cellStyle name="Vírgula 13" xfId="174"/>
    <cellStyle name="Vírgula 2" xfId="24"/>
    <cellStyle name="Vírgula 2 2" xfId="175"/>
    <cellStyle name="Vírgula 2 2 2" xfId="287"/>
    <cellStyle name="Vírgula 2 3" xfId="288"/>
    <cellStyle name="Vírgula 2 3 2" xfId="350"/>
    <cellStyle name="Vírgula 2 4" xfId="289"/>
    <cellStyle name="Vírgula 3" xfId="25"/>
    <cellStyle name="Vírgula 3 2" xfId="26"/>
    <cellStyle name="Vírgula 3 2 2" xfId="290"/>
    <cellStyle name="Vírgula 3 3" xfId="291"/>
    <cellStyle name="Vírgula 4" xfId="27"/>
    <cellStyle name="Vírgula 5" xfId="28"/>
    <cellStyle name="Vírgula 5 2" xfId="29"/>
    <cellStyle name="Vírgula 5 2 2" xfId="176"/>
    <cellStyle name="Vírgula 6" xfId="30"/>
    <cellStyle name="Vírgula 6 2" xfId="177"/>
    <cellStyle name="Vírgula 6 2 2" xfId="292"/>
    <cellStyle name="Vírgula 6 3" xfId="178"/>
    <cellStyle name="Vírgula 6 3 2" xfId="293"/>
    <cellStyle name="Vírgula 6 4" xfId="294"/>
    <cellStyle name="Vírgula 6 5" xfId="302"/>
    <cellStyle name="Vírgula 7" xfId="179"/>
    <cellStyle name="Vírgula 7 2" xfId="180"/>
    <cellStyle name="Vírgula 7 2 2" xfId="295"/>
    <cellStyle name="Vírgula 7 2 3" xfId="337"/>
    <cellStyle name="Vírgula 7 3" xfId="181"/>
    <cellStyle name="Vírgula 7 3 2" xfId="296"/>
    <cellStyle name="Vírgula 7 3 3" xfId="338"/>
    <cellStyle name="Vírgula 7 4" xfId="182"/>
    <cellStyle name="Vírgula 7 4 2" xfId="33"/>
    <cellStyle name="Vírgula 7 4 2 2" xfId="346"/>
    <cellStyle name="Vírgula 7 4 3" xfId="339"/>
    <cellStyle name="Vírgula 7 5" xfId="183"/>
    <cellStyle name="Vírgula 7 5 2" xfId="344"/>
    <cellStyle name="Vírgula 7 6" xfId="336"/>
    <cellStyle name="Vírgula 8" xfId="184"/>
    <cellStyle name="Vírgula 8 2" xfId="185"/>
    <cellStyle name="Vírgula 8 2 2" xfId="297"/>
    <cellStyle name="Vírgula 8 2 3" xfId="341"/>
    <cellStyle name="Vírgula 8 3" xfId="186"/>
    <cellStyle name="Vírgula 8 3 2" xfId="298"/>
    <cellStyle name="Vírgula 8 3 3" xfId="342"/>
    <cellStyle name="Vírgula 8 4" xfId="299"/>
    <cellStyle name="Vírgula 8 5" xfId="340"/>
    <cellStyle name="Vírgula 9" xfId="187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104775</xdr:rowOff>
    </xdr:from>
    <xdr:to>
      <xdr:col>3</xdr:col>
      <xdr:colOff>733424</xdr:colOff>
      <xdr:row>2</xdr:row>
      <xdr:rowOff>95250</xdr:rowOff>
    </xdr:to>
    <xdr:pic>
      <xdr:nvPicPr>
        <xdr:cNvPr id="358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04775"/>
          <a:ext cx="9144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76200</xdr:rowOff>
    </xdr:from>
    <xdr:to>
      <xdr:col>2</xdr:col>
      <xdr:colOff>542926</xdr:colOff>
      <xdr:row>2</xdr:row>
      <xdr:rowOff>114300</xdr:rowOff>
    </xdr:to>
    <xdr:pic>
      <xdr:nvPicPr>
        <xdr:cNvPr id="358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6200"/>
          <a:ext cx="10858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66675</xdr:rowOff>
    </xdr:from>
    <xdr:to>
      <xdr:col>1</xdr:col>
      <xdr:colOff>609600</xdr:colOff>
      <xdr:row>1</xdr:row>
      <xdr:rowOff>133350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66675"/>
          <a:ext cx="628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781050</xdr:colOff>
      <xdr:row>0</xdr:row>
      <xdr:rowOff>57150</xdr:rowOff>
    </xdr:from>
    <xdr:to>
      <xdr:col>1</xdr:col>
      <xdr:colOff>781050</xdr:colOff>
      <xdr:row>1</xdr:row>
      <xdr:rowOff>133350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71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0"/>
  <sheetViews>
    <sheetView tabSelected="1" view="pageBreakPreview" zoomScale="70" zoomScaleNormal="70" zoomScaleSheetLayoutView="70" workbookViewId="0">
      <selection activeCell="H120" sqref="H120"/>
    </sheetView>
  </sheetViews>
  <sheetFormatPr defaultRowHeight="12.75"/>
  <cols>
    <col min="1" max="1" width="3.5703125" style="6" customWidth="1"/>
    <col min="2" max="2" width="9.7109375" style="8" customWidth="1"/>
    <col min="3" max="3" width="12.28515625" style="8" customWidth="1"/>
    <col min="4" max="4" width="12" style="8" customWidth="1"/>
    <col min="5" max="5" width="72.7109375" style="10" customWidth="1"/>
    <col min="6" max="6" width="7.5703125" style="8" customWidth="1"/>
    <col min="7" max="7" width="13" style="72" customWidth="1"/>
    <col min="8" max="8" width="16.140625" style="120" customWidth="1"/>
    <col min="9" max="9" width="21.42578125" style="120" customWidth="1"/>
    <col min="10" max="16384" width="9.140625" style="6"/>
  </cols>
  <sheetData>
    <row r="1" spans="1:9" ht="12.75" customHeight="1">
      <c r="A1" s="68"/>
      <c r="B1" s="200" t="s">
        <v>9</v>
      </c>
      <c r="C1" s="201"/>
      <c r="D1" s="201"/>
      <c r="E1" s="201"/>
      <c r="F1" s="201"/>
      <c r="G1" s="201"/>
      <c r="H1" s="201"/>
      <c r="I1" s="202"/>
    </row>
    <row r="2" spans="1:9" ht="12.75" customHeight="1">
      <c r="A2" s="69"/>
      <c r="B2" s="203"/>
      <c r="C2" s="204"/>
      <c r="D2" s="204"/>
      <c r="E2" s="204"/>
      <c r="F2" s="204"/>
      <c r="G2" s="204"/>
      <c r="H2" s="204"/>
      <c r="I2" s="205"/>
    </row>
    <row r="3" spans="1:9" ht="13.5" customHeight="1" thickBot="1">
      <c r="A3" s="69"/>
      <c r="B3" s="206"/>
      <c r="C3" s="207"/>
      <c r="D3" s="207"/>
      <c r="E3" s="207"/>
      <c r="F3" s="207"/>
      <c r="G3" s="207"/>
      <c r="H3" s="207"/>
      <c r="I3" s="208"/>
    </row>
    <row r="4" spans="1:9" ht="21" thickBot="1">
      <c r="A4" s="70"/>
      <c r="B4" s="209"/>
      <c r="C4" s="210"/>
      <c r="D4" s="210"/>
      <c r="E4" s="210"/>
      <c r="F4" s="210"/>
      <c r="G4" s="210"/>
      <c r="H4" s="210"/>
      <c r="I4" s="211"/>
    </row>
    <row r="5" spans="1:9" ht="20.100000000000001" customHeight="1" thickBot="1">
      <c r="A5" s="71"/>
      <c r="B5" s="212" t="s">
        <v>659</v>
      </c>
      <c r="C5" s="213"/>
      <c r="D5" s="213"/>
      <c r="E5" s="213"/>
      <c r="F5" s="213"/>
      <c r="G5" s="213"/>
      <c r="H5" s="213"/>
      <c r="I5" s="214"/>
    </row>
    <row r="6" spans="1:9" ht="20.100000000000001" customHeight="1" thickBot="1">
      <c r="A6" s="71"/>
      <c r="B6" s="212" t="s">
        <v>658</v>
      </c>
      <c r="C6" s="213"/>
      <c r="D6" s="213"/>
      <c r="E6" s="213"/>
      <c r="F6" s="213"/>
      <c r="G6" s="213"/>
      <c r="H6" s="213"/>
      <c r="I6" s="214"/>
    </row>
    <row r="7" spans="1:9" ht="20.100000000000001" customHeight="1" thickBot="1">
      <c r="A7" s="71"/>
      <c r="B7" s="212" t="s">
        <v>657</v>
      </c>
      <c r="C7" s="213"/>
      <c r="D7" s="213"/>
      <c r="E7" s="213"/>
      <c r="F7" s="213"/>
      <c r="G7" s="213"/>
      <c r="H7" s="213"/>
      <c r="I7" s="214"/>
    </row>
    <row r="8" spans="1:9" ht="20.100000000000001" customHeight="1">
      <c r="A8" s="71"/>
      <c r="B8" s="215" t="s">
        <v>10</v>
      </c>
      <c r="C8" s="216"/>
      <c r="D8" s="216"/>
      <c r="E8" s="216"/>
      <c r="F8" s="216"/>
      <c r="G8" s="216"/>
      <c r="H8" s="216"/>
      <c r="I8" s="217"/>
    </row>
    <row r="9" spans="1:9" ht="20.100000000000001" customHeight="1" thickBot="1">
      <c r="A9" s="71"/>
      <c r="B9" s="218"/>
      <c r="C9" s="219"/>
      <c r="D9" s="219"/>
      <c r="E9" s="219"/>
      <c r="F9" s="219"/>
      <c r="G9" s="219"/>
      <c r="H9" s="219"/>
      <c r="I9" s="220"/>
    </row>
    <row r="10" spans="1:9" ht="39" customHeight="1" thickBot="1">
      <c r="A10" s="71"/>
      <c r="B10" s="44" t="s">
        <v>0</v>
      </c>
      <c r="C10" s="44" t="s">
        <v>118</v>
      </c>
      <c r="D10" s="44" t="s">
        <v>119</v>
      </c>
      <c r="E10" s="44" t="s">
        <v>39</v>
      </c>
      <c r="F10" s="74" t="s">
        <v>412</v>
      </c>
      <c r="G10" s="75" t="s">
        <v>413</v>
      </c>
      <c r="H10" s="121" t="s">
        <v>656</v>
      </c>
      <c r="I10" s="137" t="s">
        <v>40</v>
      </c>
    </row>
    <row r="11" spans="1:9" ht="19.5" customHeight="1">
      <c r="A11" s="71"/>
      <c r="B11" s="6"/>
      <c r="C11" s="6"/>
      <c r="D11" s="6"/>
      <c r="E11" s="7"/>
      <c r="G11" s="76"/>
      <c r="H11" s="122"/>
      <c r="I11" s="122"/>
    </row>
    <row r="12" spans="1:9" ht="19.5" customHeight="1">
      <c r="A12" s="71"/>
      <c r="B12" s="46" t="s">
        <v>414</v>
      </c>
      <c r="C12" s="42"/>
      <c r="D12" s="42"/>
      <c r="E12" s="43" t="s">
        <v>41</v>
      </c>
      <c r="F12" s="43"/>
      <c r="G12" s="77"/>
      <c r="H12" s="123"/>
      <c r="I12" s="123"/>
    </row>
    <row r="13" spans="1:9" ht="19.5" customHeight="1">
      <c r="A13" s="71"/>
      <c r="B13" s="5" t="s">
        <v>11</v>
      </c>
      <c r="C13" s="5" t="s">
        <v>239</v>
      </c>
      <c r="D13" s="41" t="s">
        <v>61</v>
      </c>
      <c r="E13" s="94" t="s">
        <v>48</v>
      </c>
      <c r="F13" s="95" t="s">
        <v>6</v>
      </c>
      <c r="G13" s="67">
        <v>6.4</v>
      </c>
      <c r="H13" s="124">
        <v>0</v>
      </c>
      <c r="I13" s="138">
        <f>H13*G13</f>
        <v>0</v>
      </c>
    </row>
    <row r="14" spans="1:9" ht="19.5" customHeight="1">
      <c r="B14" s="5" t="s">
        <v>12</v>
      </c>
      <c r="C14" s="99" t="s">
        <v>549</v>
      </c>
      <c r="D14" s="100" t="s">
        <v>128</v>
      </c>
      <c r="E14" s="94" t="s">
        <v>49</v>
      </c>
      <c r="F14" s="60" t="s">
        <v>3</v>
      </c>
      <c r="G14" s="67">
        <v>1</v>
      </c>
      <c r="H14" s="125">
        <v>0</v>
      </c>
      <c r="I14" s="138">
        <f t="shared" ref="I14:I21" si="0">H14*G14</f>
        <v>0</v>
      </c>
    </row>
    <row r="15" spans="1:9" ht="19.5" customHeight="1">
      <c r="B15" s="5" t="s">
        <v>50</v>
      </c>
      <c r="C15" s="5" t="s">
        <v>264</v>
      </c>
      <c r="D15" s="41" t="s">
        <v>61</v>
      </c>
      <c r="E15" s="14" t="s">
        <v>1</v>
      </c>
      <c r="F15" s="13" t="s">
        <v>6</v>
      </c>
      <c r="G15" s="67">
        <v>1129.6400000000001</v>
      </c>
      <c r="H15" s="125">
        <v>0</v>
      </c>
      <c r="I15" s="138">
        <f t="shared" si="0"/>
        <v>0</v>
      </c>
    </row>
    <row r="16" spans="1:9" ht="19.5" customHeight="1">
      <c r="B16" s="5" t="s">
        <v>60</v>
      </c>
      <c r="C16" s="101" t="s">
        <v>550</v>
      </c>
      <c r="D16" s="102" t="s">
        <v>128</v>
      </c>
      <c r="E16" s="14" t="s">
        <v>59</v>
      </c>
      <c r="F16" s="95" t="s">
        <v>3</v>
      </c>
      <c r="G16" s="67">
        <v>1</v>
      </c>
      <c r="H16" s="125">
        <v>0</v>
      </c>
      <c r="I16" s="138">
        <f t="shared" si="0"/>
        <v>0</v>
      </c>
    </row>
    <row r="17" spans="1:9" ht="19.5" customHeight="1">
      <c r="B17" s="5" t="s">
        <v>124</v>
      </c>
      <c r="C17" s="98" t="s">
        <v>127</v>
      </c>
      <c r="D17" s="100" t="s">
        <v>128</v>
      </c>
      <c r="E17" s="49" t="s">
        <v>129</v>
      </c>
      <c r="F17" s="41" t="s">
        <v>3</v>
      </c>
      <c r="G17" s="67">
        <v>1</v>
      </c>
      <c r="H17" s="125">
        <v>0</v>
      </c>
      <c r="I17" s="138">
        <f t="shared" si="0"/>
        <v>0</v>
      </c>
    </row>
    <row r="18" spans="1:9" ht="19.5" customHeight="1">
      <c r="B18" s="5" t="s">
        <v>125</v>
      </c>
      <c r="C18" s="5" t="s">
        <v>130</v>
      </c>
      <c r="D18" s="41" t="s">
        <v>128</v>
      </c>
      <c r="E18" s="65" t="s">
        <v>131</v>
      </c>
      <c r="F18" s="47" t="s">
        <v>3</v>
      </c>
      <c r="G18" s="67">
        <v>1</v>
      </c>
      <c r="H18" s="125">
        <v>0</v>
      </c>
      <c r="I18" s="138">
        <f t="shared" si="0"/>
        <v>0</v>
      </c>
    </row>
    <row r="19" spans="1:9" ht="19.5" customHeight="1">
      <c r="B19" s="5" t="s">
        <v>126</v>
      </c>
      <c r="C19" s="5" t="s">
        <v>411</v>
      </c>
      <c r="D19" s="41" t="s">
        <v>128</v>
      </c>
      <c r="E19" s="32" t="s">
        <v>304</v>
      </c>
      <c r="F19" s="41" t="s">
        <v>2</v>
      </c>
      <c r="G19" s="67">
        <v>70</v>
      </c>
      <c r="H19" s="125">
        <v>0</v>
      </c>
      <c r="I19" s="138">
        <f t="shared" si="0"/>
        <v>0</v>
      </c>
    </row>
    <row r="20" spans="1:9" ht="19.5" customHeight="1">
      <c r="B20" s="5" t="s">
        <v>403</v>
      </c>
      <c r="C20" s="5" t="s">
        <v>263</v>
      </c>
      <c r="D20" s="41" t="s">
        <v>61</v>
      </c>
      <c r="E20" s="32" t="s">
        <v>563</v>
      </c>
      <c r="F20" s="13" t="s">
        <v>6</v>
      </c>
      <c r="G20" s="67">
        <v>176</v>
      </c>
      <c r="H20" s="125">
        <v>0</v>
      </c>
      <c r="I20" s="138">
        <f t="shared" si="0"/>
        <v>0</v>
      </c>
    </row>
    <row r="21" spans="1:9" ht="19.5" customHeight="1">
      <c r="B21" s="5" t="s">
        <v>564</v>
      </c>
      <c r="C21" s="5" t="s">
        <v>262</v>
      </c>
      <c r="D21" s="41" t="s">
        <v>61</v>
      </c>
      <c r="E21" s="32" t="s">
        <v>619</v>
      </c>
      <c r="F21" s="41" t="s">
        <v>6</v>
      </c>
      <c r="G21" s="67">
        <v>4000</v>
      </c>
      <c r="H21" s="126">
        <v>0</v>
      </c>
      <c r="I21" s="138">
        <f t="shared" si="0"/>
        <v>0</v>
      </c>
    </row>
    <row r="22" spans="1:9" ht="19.5" customHeight="1">
      <c r="B22" s="80"/>
      <c r="C22" s="81"/>
      <c r="D22" s="81"/>
      <c r="E22" s="81"/>
      <c r="F22" s="81"/>
      <c r="G22" s="81"/>
      <c r="H22" s="127" t="s">
        <v>415</v>
      </c>
      <c r="I22" s="139">
        <f>SUM(I13:I21)</f>
        <v>0</v>
      </c>
    </row>
    <row r="23" spans="1:9" ht="19.5" customHeight="1">
      <c r="B23" s="1"/>
      <c r="C23" s="1"/>
      <c r="D23" s="1"/>
      <c r="E23" s="82"/>
      <c r="F23" s="83"/>
      <c r="G23" s="84"/>
      <c r="H23" s="128"/>
      <c r="I23" s="133"/>
    </row>
    <row r="24" spans="1:9" s="23" customFormat="1" ht="19.5" customHeight="1">
      <c r="A24" s="6"/>
      <c r="B24" s="46" t="s">
        <v>416</v>
      </c>
      <c r="C24" s="42"/>
      <c r="D24" s="42"/>
      <c r="E24" s="43" t="s">
        <v>105</v>
      </c>
      <c r="F24" s="43"/>
      <c r="G24" s="77"/>
      <c r="H24" s="123"/>
      <c r="I24" s="123"/>
    </row>
    <row r="25" spans="1:9" s="23" customFormat="1" ht="25.5">
      <c r="B25" s="5" t="s">
        <v>13</v>
      </c>
      <c r="C25" s="5">
        <v>55835</v>
      </c>
      <c r="D25" s="41" t="s">
        <v>61</v>
      </c>
      <c r="E25" s="28" t="s">
        <v>135</v>
      </c>
      <c r="F25" s="29" t="s">
        <v>46</v>
      </c>
      <c r="G25" s="67">
        <v>100</v>
      </c>
      <c r="H25" s="129"/>
      <c r="I25" s="138">
        <f>H25*G25</f>
        <v>0</v>
      </c>
    </row>
    <row r="26" spans="1:9" s="23" customFormat="1" ht="19.5" customHeight="1">
      <c r="B26" s="5" t="s">
        <v>14</v>
      </c>
      <c r="C26" s="103">
        <v>93358</v>
      </c>
      <c r="D26" s="104" t="s">
        <v>61</v>
      </c>
      <c r="E26" s="28" t="s">
        <v>132</v>
      </c>
      <c r="F26" s="29" t="s">
        <v>46</v>
      </c>
      <c r="G26" s="67">
        <v>94.33</v>
      </c>
      <c r="H26" s="129"/>
      <c r="I26" s="138">
        <f t="shared" ref="I26:I28" si="1">H26*G26</f>
        <v>0</v>
      </c>
    </row>
    <row r="27" spans="1:9" s="23" customFormat="1" ht="19.5" customHeight="1">
      <c r="B27" s="5" t="s">
        <v>15</v>
      </c>
      <c r="C27" s="103">
        <v>94098</v>
      </c>
      <c r="D27" s="104" t="s">
        <v>61</v>
      </c>
      <c r="E27" s="28" t="s">
        <v>133</v>
      </c>
      <c r="F27" s="29" t="s">
        <v>6</v>
      </c>
      <c r="G27" s="67">
        <v>184.58</v>
      </c>
      <c r="H27" s="130"/>
      <c r="I27" s="138">
        <f t="shared" si="1"/>
        <v>0</v>
      </c>
    </row>
    <row r="28" spans="1:9" ht="19.5" customHeight="1">
      <c r="A28" s="23"/>
      <c r="B28" s="5" t="s">
        <v>51</v>
      </c>
      <c r="C28" s="103" t="s">
        <v>258</v>
      </c>
      <c r="D28" s="104" t="s">
        <v>61</v>
      </c>
      <c r="E28" s="28" t="s">
        <v>134</v>
      </c>
      <c r="F28" s="29" t="s">
        <v>46</v>
      </c>
      <c r="G28" s="67">
        <v>30</v>
      </c>
      <c r="H28" s="129"/>
      <c r="I28" s="138">
        <f t="shared" si="1"/>
        <v>0</v>
      </c>
    </row>
    <row r="29" spans="1:9" ht="19.5" customHeight="1">
      <c r="B29" s="80"/>
      <c r="C29" s="81"/>
      <c r="D29" s="81"/>
      <c r="E29" s="81"/>
      <c r="F29" s="81"/>
      <c r="G29" s="81"/>
      <c r="H29" s="127" t="s">
        <v>415</v>
      </c>
      <c r="I29" s="140">
        <f>SUM(I25:I28)</f>
        <v>0</v>
      </c>
    </row>
    <row r="30" spans="1:9" ht="19.5" customHeight="1">
      <c r="B30" s="1"/>
      <c r="C30" s="1"/>
      <c r="D30" s="1"/>
      <c r="E30" s="82"/>
      <c r="F30" s="83"/>
      <c r="G30" s="84"/>
      <c r="H30" s="128"/>
      <c r="I30" s="133"/>
    </row>
    <row r="31" spans="1:9" ht="19.5" customHeight="1">
      <c r="B31" s="46" t="s">
        <v>417</v>
      </c>
      <c r="C31" s="42"/>
      <c r="D31" s="42"/>
      <c r="E31" s="43" t="s">
        <v>120</v>
      </c>
      <c r="F31" s="43"/>
      <c r="G31" s="77"/>
      <c r="H31" s="123"/>
      <c r="I31" s="123"/>
    </row>
    <row r="32" spans="1:9" ht="19.5" customHeight="1">
      <c r="B32" s="45" t="s">
        <v>16</v>
      </c>
      <c r="C32" s="45"/>
      <c r="D32" s="45"/>
      <c r="E32" s="48" t="s">
        <v>136</v>
      </c>
      <c r="F32" s="49"/>
      <c r="G32" s="67">
        <v>0</v>
      </c>
      <c r="H32" s="129"/>
      <c r="I32" s="138"/>
    </row>
    <row r="33" spans="2:9" ht="19.5" customHeight="1">
      <c r="B33" s="5" t="s">
        <v>418</v>
      </c>
      <c r="C33" s="5" t="s">
        <v>242</v>
      </c>
      <c r="D33" s="41" t="s">
        <v>61</v>
      </c>
      <c r="E33" s="28" t="s">
        <v>137</v>
      </c>
      <c r="F33" s="29" t="s">
        <v>2</v>
      </c>
      <c r="G33" s="67">
        <v>441</v>
      </c>
      <c r="H33" s="129"/>
      <c r="I33" s="138">
        <f>H33*G33</f>
        <v>0</v>
      </c>
    </row>
    <row r="34" spans="2:9" ht="19.5" customHeight="1">
      <c r="B34" s="5" t="s">
        <v>419</v>
      </c>
      <c r="C34" s="105">
        <v>95240</v>
      </c>
      <c r="D34" s="41" t="s">
        <v>61</v>
      </c>
      <c r="E34" s="32" t="s">
        <v>138</v>
      </c>
      <c r="F34" s="41" t="s">
        <v>6</v>
      </c>
      <c r="G34" s="67">
        <v>30</v>
      </c>
      <c r="H34" s="129"/>
      <c r="I34" s="138">
        <f t="shared" ref="I34:I54" si="2">H34*G34</f>
        <v>0</v>
      </c>
    </row>
    <row r="35" spans="2:9" ht="19.5" customHeight="1">
      <c r="B35" s="5" t="s">
        <v>420</v>
      </c>
      <c r="C35" s="5">
        <v>5651</v>
      </c>
      <c r="D35" s="41" t="s">
        <v>61</v>
      </c>
      <c r="E35" s="28" t="s">
        <v>640</v>
      </c>
      <c r="F35" s="41" t="s">
        <v>6</v>
      </c>
      <c r="G35" s="67">
        <v>100</v>
      </c>
      <c r="H35" s="129"/>
      <c r="I35" s="138">
        <f t="shared" si="2"/>
        <v>0</v>
      </c>
    </row>
    <row r="36" spans="2:9" ht="19.5" customHeight="1">
      <c r="B36" s="5" t="s">
        <v>421</v>
      </c>
      <c r="C36" s="5">
        <v>92916</v>
      </c>
      <c r="D36" s="41" t="s">
        <v>61</v>
      </c>
      <c r="E36" s="96" t="s">
        <v>632</v>
      </c>
      <c r="F36" s="41" t="s">
        <v>139</v>
      </c>
      <c r="G36" s="67">
        <v>3.55</v>
      </c>
      <c r="H36" s="129"/>
      <c r="I36" s="138">
        <f t="shared" si="2"/>
        <v>0</v>
      </c>
    </row>
    <row r="37" spans="2:9" ht="19.5" customHeight="1">
      <c r="B37" s="5" t="s">
        <v>422</v>
      </c>
      <c r="C37" s="97">
        <v>92917</v>
      </c>
      <c r="D37" s="41" t="s">
        <v>61</v>
      </c>
      <c r="E37" s="96" t="s">
        <v>633</v>
      </c>
      <c r="F37" s="41" t="s">
        <v>139</v>
      </c>
      <c r="G37" s="67">
        <v>25</v>
      </c>
      <c r="H37" s="129"/>
      <c r="I37" s="138">
        <f t="shared" si="2"/>
        <v>0</v>
      </c>
    </row>
    <row r="38" spans="2:9" ht="19.5" customHeight="1">
      <c r="B38" s="5" t="s">
        <v>423</v>
      </c>
      <c r="C38" s="97">
        <v>92919</v>
      </c>
      <c r="D38" s="41" t="s">
        <v>61</v>
      </c>
      <c r="E38" s="96" t="s">
        <v>634</v>
      </c>
      <c r="F38" s="41" t="s">
        <v>139</v>
      </c>
      <c r="G38" s="67">
        <v>250</v>
      </c>
      <c r="H38" s="129"/>
      <c r="I38" s="138">
        <f t="shared" si="2"/>
        <v>0</v>
      </c>
    </row>
    <row r="39" spans="2:9" ht="19.5" customHeight="1">
      <c r="B39" s="5" t="s">
        <v>637</v>
      </c>
      <c r="C39" s="5">
        <v>92921</v>
      </c>
      <c r="D39" s="41" t="s">
        <v>61</v>
      </c>
      <c r="E39" s="96" t="s">
        <v>635</v>
      </c>
      <c r="F39" s="41" t="s">
        <v>139</v>
      </c>
      <c r="G39" s="67">
        <v>25</v>
      </c>
      <c r="H39" s="129"/>
      <c r="I39" s="138">
        <f t="shared" si="2"/>
        <v>0</v>
      </c>
    </row>
    <row r="40" spans="2:9" ht="19.5" customHeight="1">
      <c r="B40" s="5" t="s">
        <v>638</v>
      </c>
      <c r="C40" s="5">
        <v>92915</v>
      </c>
      <c r="D40" s="41" t="s">
        <v>61</v>
      </c>
      <c r="E40" s="28" t="s">
        <v>636</v>
      </c>
      <c r="F40" s="41" t="s">
        <v>139</v>
      </c>
      <c r="G40" s="67">
        <v>250</v>
      </c>
      <c r="H40" s="129"/>
      <c r="I40" s="138">
        <f t="shared" si="2"/>
        <v>0</v>
      </c>
    </row>
    <row r="41" spans="2:9" ht="19.5" customHeight="1">
      <c r="B41" s="5" t="s">
        <v>639</v>
      </c>
      <c r="C41" s="5">
        <v>92720</v>
      </c>
      <c r="D41" s="41" t="s">
        <v>61</v>
      </c>
      <c r="E41" s="28" t="s">
        <v>620</v>
      </c>
      <c r="F41" s="41" t="s">
        <v>46</v>
      </c>
      <c r="G41" s="67">
        <v>10</v>
      </c>
      <c r="H41" s="129"/>
      <c r="I41" s="138">
        <f t="shared" si="2"/>
        <v>0</v>
      </c>
    </row>
    <row r="42" spans="2:9" ht="19.5" customHeight="1">
      <c r="B42" s="45" t="s">
        <v>17</v>
      </c>
      <c r="C42" s="45"/>
      <c r="D42" s="45"/>
      <c r="E42" s="48" t="s">
        <v>140</v>
      </c>
      <c r="F42" s="49"/>
      <c r="G42" s="67">
        <v>0</v>
      </c>
      <c r="H42" s="129"/>
      <c r="I42" s="138">
        <f t="shared" si="2"/>
        <v>0</v>
      </c>
    </row>
    <row r="43" spans="2:9" ht="19.5" customHeight="1">
      <c r="B43" s="5" t="s">
        <v>424</v>
      </c>
      <c r="C43" s="5">
        <v>5651</v>
      </c>
      <c r="D43" s="41" t="s">
        <v>61</v>
      </c>
      <c r="E43" s="28" t="s">
        <v>640</v>
      </c>
      <c r="F43" s="41" t="s">
        <v>6</v>
      </c>
      <c r="G43" s="67">
        <v>463.48</v>
      </c>
      <c r="H43" s="129"/>
      <c r="I43" s="138">
        <f t="shared" si="2"/>
        <v>0</v>
      </c>
    </row>
    <row r="44" spans="2:9" ht="19.5" customHeight="1">
      <c r="B44" s="5" t="s">
        <v>425</v>
      </c>
      <c r="C44" s="5">
        <v>92916</v>
      </c>
      <c r="D44" s="41" t="s">
        <v>61</v>
      </c>
      <c r="E44" s="96" t="s">
        <v>632</v>
      </c>
      <c r="F44" s="41" t="s">
        <v>139</v>
      </c>
      <c r="G44" s="67">
        <v>0.73</v>
      </c>
      <c r="H44" s="129"/>
      <c r="I44" s="138">
        <f t="shared" si="2"/>
        <v>0</v>
      </c>
    </row>
    <row r="45" spans="2:9" ht="19.5" customHeight="1">
      <c r="B45" s="5" t="s">
        <v>426</v>
      </c>
      <c r="C45" s="5">
        <v>92917</v>
      </c>
      <c r="D45" s="41" t="s">
        <v>61</v>
      </c>
      <c r="E45" s="96" t="s">
        <v>633</v>
      </c>
      <c r="F45" s="41" t="s">
        <v>139</v>
      </c>
      <c r="G45" s="67">
        <v>829.82</v>
      </c>
      <c r="H45" s="129"/>
      <c r="I45" s="138">
        <f t="shared" si="2"/>
        <v>0</v>
      </c>
    </row>
    <row r="46" spans="2:9" ht="19.5" customHeight="1">
      <c r="B46" s="5" t="s">
        <v>427</v>
      </c>
      <c r="C46" s="5">
        <v>92918</v>
      </c>
      <c r="D46" s="41" t="s">
        <v>61</v>
      </c>
      <c r="E46" s="96" t="s">
        <v>634</v>
      </c>
      <c r="F46" s="41" t="s">
        <v>139</v>
      </c>
      <c r="G46" s="67">
        <v>100.82</v>
      </c>
      <c r="H46" s="129"/>
      <c r="I46" s="138">
        <f t="shared" si="2"/>
        <v>0</v>
      </c>
    </row>
    <row r="47" spans="2:9" ht="19.5" customHeight="1">
      <c r="B47" s="5" t="s">
        <v>551</v>
      </c>
      <c r="C47" s="5">
        <v>92915</v>
      </c>
      <c r="D47" s="41" t="s">
        <v>61</v>
      </c>
      <c r="E47" s="28" t="s">
        <v>636</v>
      </c>
      <c r="F47" s="41" t="s">
        <v>139</v>
      </c>
      <c r="G47" s="67">
        <v>395</v>
      </c>
      <c r="H47" s="129"/>
      <c r="I47" s="138">
        <f t="shared" si="2"/>
        <v>0</v>
      </c>
    </row>
    <row r="48" spans="2:9" ht="19.5" customHeight="1">
      <c r="B48" s="5" t="s">
        <v>552</v>
      </c>
      <c r="C48" s="5">
        <v>92720</v>
      </c>
      <c r="D48" s="41" t="s">
        <v>61</v>
      </c>
      <c r="E48" s="28" t="s">
        <v>620</v>
      </c>
      <c r="F48" s="41" t="s">
        <v>46</v>
      </c>
      <c r="G48" s="67">
        <v>26.87</v>
      </c>
      <c r="H48" s="129"/>
      <c r="I48" s="138">
        <f t="shared" si="2"/>
        <v>0</v>
      </c>
    </row>
    <row r="49" spans="1:9" ht="19.5" customHeight="1">
      <c r="B49" s="45" t="s">
        <v>234</v>
      </c>
      <c r="C49" s="45"/>
      <c r="D49" s="45"/>
      <c r="E49" s="48" t="s">
        <v>398</v>
      </c>
      <c r="F49" s="49"/>
      <c r="G49" s="67">
        <v>0</v>
      </c>
      <c r="H49" s="129"/>
      <c r="I49" s="138">
        <f t="shared" si="2"/>
        <v>0</v>
      </c>
    </row>
    <row r="50" spans="1:9" ht="19.5" customHeight="1">
      <c r="B50" s="5" t="s">
        <v>428</v>
      </c>
      <c r="C50" s="5">
        <v>5651</v>
      </c>
      <c r="D50" s="41" t="s">
        <v>61</v>
      </c>
      <c r="E50" s="28" t="s">
        <v>640</v>
      </c>
      <c r="F50" s="41" t="s">
        <v>6</v>
      </c>
      <c r="G50" s="67">
        <v>5.6</v>
      </c>
      <c r="H50" s="129">
        <v>34.15</v>
      </c>
      <c r="I50" s="138">
        <f t="shared" si="2"/>
        <v>191.23999999999998</v>
      </c>
    </row>
    <row r="51" spans="1:9" ht="19.5" customHeight="1">
      <c r="B51" s="5" t="s">
        <v>429</v>
      </c>
      <c r="C51" s="97">
        <v>92919</v>
      </c>
      <c r="D51" s="41" t="s">
        <v>61</v>
      </c>
      <c r="E51" s="96" t="s">
        <v>634</v>
      </c>
      <c r="F51" s="41" t="s">
        <v>139</v>
      </c>
      <c r="G51" s="67">
        <v>325</v>
      </c>
      <c r="H51" s="129">
        <v>8.5399999999999991</v>
      </c>
      <c r="I51" s="138">
        <f t="shared" si="2"/>
        <v>2775.4999999999995</v>
      </c>
    </row>
    <row r="52" spans="1:9" ht="19.5" customHeight="1">
      <c r="B52" s="5" t="s">
        <v>430</v>
      </c>
      <c r="C52" s="5">
        <v>92915</v>
      </c>
      <c r="D52" s="41" t="s">
        <v>61</v>
      </c>
      <c r="E52" s="28" t="s">
        <v>636</v>
      </c>
      <c r="F52" s="41" t="s">
        <v>139</v>
      </c>
      <c r="G52" s="67">
        <v>82</v>
      </c>
      <c r="H52" s="129">
        <v>12.64</v>
      </c>
      <c r="I52" s="138">
        <f t="shared" si="2"/>
        <v>1036.48</v>
      </c>
    </row>
    <row r="53" spans="1:9" ht="19.5" customHeight="1">
      <c r="B53" s="5" t="s">
        <v>431</v>
      </c>
      <c r="C53" s="5">
        <v>92720</v>
      </c>
      <c r="D53" s="41" t="s">
        <v>61</v>
      </c>
      <c r="E53" s="28" t="s">
        <v>620</v>
      </c>
      <c r="F53" s="41" t="s">
        <v>46</v>
      </c>
      <c r="G53" s="67">
        <v>3.92</v>
      </c>
      <c r="H53" s="129">
        <v>343.21</v>
      </c>
      <c r="I53" s="138">
        <f t="shared" si="2"/>
        <v>1345.3832</v>
      </c>
    </row>
    <row r="54" spans="1:9" ht="19.5" customHeight="1">
      <c r="B54" s="5" t="s">
        <v>432</v>
      </c>
      <c r="C54" s="5"/>
      <c r="D54" s="41" t="s">
        <v>561</v>
      </c>
      <c r="E54" s="28" t="s">
        <v>399</v>
      </c>
      <c r="F54" s="41" t="s">
        <v>2</v>
      </c>
      <c r="G54" s="67">
        <v>63</v>
      </c>
      <c r="H54" s="129">
        <v>52.1</v>
      </c>
      <c r="I54" s="138">
        <f t="shared" si="2"/>
        <v>3282.3</v>
      </c>
    </row>
    <row r="55" spans="1:9" ht="19.5" customHeight="1">
      <c r="B55" s="80"/>
      <c r="C55" s="81"/>
      <c r="D55" s="81"/>
      <c r="E55" s="81"/>
      <c r="F55" s="81"/>
      <c r="G55" s="81"/>
      <c r="H55" s="127" t="s">
        <v>415</v>
      </c>
      <c r="I55" s="140">
        <f>SUM(I33:I54)</f>
        <v>8630.9032000000007</v>
      </c>
    </row>
    <row r="56" spans="1:9" ht="19.5" customHeight="1">
      <c r="B56" s="1"/>
      <c r="C56" s="1"/>
      <c r="D56" s="1"/>
      <c r="E56" s="82"/>
      <c r="F56" s="83"/>
      <c r="G56" s="84"/>
      <c r="H56" s="128"/>
      <c r="I56" s="133"/>
    </row>
    <row r="57" spans="1:9" s="23" customFormat="1" ht="19.5" customHeight="1">
      <c r="A57" s="6"/>
      <c r="B57" s="46" t="s">
        <v>433</v>
      </c>
      <c r="C57" s="42"/>
      <c r="D57" s="42"/>
      <c r="E57" s="43" t="s">
        <v>42</v>
      </c>
      <c r="F57" s="43"/>
      <c r="G57" s="77"/>
      <c r="H57" s="123"/>
      <c r="I57" s="123"/>
    </row>
    <row r="58" spans="1:9" s="23" customFormat="1" ht="19.5" customHeight="1">
      <c r="B58" s="45" t="s">
        <v>18</v>
      </c>
      <c r="C58" s="45"/>
      <c r="D58" s="45"/>
      <c r="E58" s="48" t="s">
        <v>235</v>
      </c>
      <c r="F58" s="49"/>
      <c r="G58" s="67">
        <v>0</v>
      </c>
      <c r="H58" s="129"/>
      <c r="I58" s="138"/>
    </row>
    <row r="59" spans="1:9" s="23" customFormat="1" ht="25.5">
      <c r="B59" s="5" t="s">
        <v>434</v>
      </c>
      <c r="C59" s="5">
        <v>92468</v>
      </c>
      <c r="D59" s="41" t="s">
        <v>61</v>
      </c>
      <c r="E59" s="28" t="s">
        <v>643</v>
      </c>
      <c r="F59" s="41" t="s">
        <v>6</v>
      </c>
      <c r="G59" s="67">
        <v>234</v>
      </c>
      <c r="H59" s="129">
        <v>68.930000000000007</v>
      </c>
      <c r="I59" s="138">
        <f>H59*G59</f>
        <v>16129.62</v>
      </c>
    </row>
    <row r="60" spans="1:9" s="23" customFormat="1" ht="19.5" customHeight="1">
      <c r="B60" s="5" t="s">
        <v>435</v>
      </c>
      <c r="C60" s="5">
        <v>92776</v>
      </c>
      <c r="D60" s="41" t="s">
        <v>61</v>
      </c>
      <c r="E60" s="96" t="s">
        <v>632</v>
      </c>
      <c r="F60" s="41" t="s">
        <v>139</v>
      </c>
      <c r="G60" s="67">
        <v>0.73</v>
      </c>
      <c r="H60" s="129">
        <v>4.7699999999999996</v>
      </c>
      <c r="I60" s="138">
        <f t="shared" ref="I60:I71" si="3">H60*G60</f>
        <v>3.4820999999999995</v>
      </c>
    </row>
    <row r="61" spans="1:9" s="23" customFormat="1" ht="19.5" customHeight="1">
      <c r="B61" s="5" t="s">
        <v>436</v>
      </c>
      <c r="C61" s="5">
        <v>92777</v>
      </c>
      <c r="D61" s="41" t="s">
        <v>61</v>
      </c>
      <c r="E61" s="96" t="s">
        <v>633</v>
      </c>
      <c r="F61" s="41" t="s">
        <v>139</v>
      </c>
      <c r="G61" s="67">
        <v>500</v>
      </c>
      <c r="H61" s="129">
        <v>11.26</v>
      </c>
      <c r="I61" s="138">
        <f t="shared" si="3"/>
        <v>5630</v>
      </c>
    </row>
    <row r="62" spans="1:9" s="23" customFormat="1" ht="19.5" customHeight="1">
      <c r="B62" s="5" t="s">
        <v>437</v>
      </c>
      <c r="C62" s="5">
        <v>92778</v>
      </c>
      <c r="D62" s="41" t="s">
        <v>61</v>
      </c>
      <c r="E62" s="96" t="s">
        <v>634</v>
      </c>
      <c r="F62" s="41" t="s">
        <v>139</v>
      </c>
      <c r="G62" s="67">
        <v>50</v>
      </c>
      <c r="H62" s="129">
        <v>9.0399999999999991</v>
      </c>
      <c r="I62" s="138">
        <f t="shared" si="3"/>
        <v>451.99999999999994</v>
      </c>
    </row>
    <row r="63" spans="1:9" s="23" customFormat="1" ht="19.5" customHeight="1">
      <c r="B63" s="5" t="s">
        <v>641</v>
      </c>
      <c r="C63" s="5">
        <v>92775</v>
      </c>
      <c r="D63" s="41" t="s">
        <v>61</v>
      </c>
      <c r="E63" s="28" t="s">
        <v>636</v>
      </c>
      <c r="F63" s="41" t="s">
        <v>139</v>
      </c>
      <c r="G63" s="67">
        <v>230</v>
      </c>
      <c r="H63" s="129">
        <v>13.81</v>
      </c>
      <c r="I63" s="138">
        <f t="shared" si="3"/>
        <v>3176.3</v>
      </c>
    </row>
    <row r="64" spans="1:9" s="23" customFormat="1" ht="19.5" customHeight="1">
      <c r="B64" s="5" t="s">
        <v>642</v>
      </c>
      <c r="C64" s="5">
        <v>92720</v>
      </c>
      <c r="D64" s="41" t="s">
        <v>61</v>
      </c>
      <c r="E64" s="28" t="s">
        <v>402</v>
      </c>
      <c r="F64" s="41" t="s">
        <v>46</v>
      </c>
      <c r="G64" s="67">
        <v>18</v>
      </c>
      <c r="H64" s="129">
        <v>343.21</v>
      </c>
      <c r="I64" s="138">
        <f t="shared" si="3"/>
        <v>6177.78</v>
      </c>
    </row>
    <row r="65" spans="1:9" s="23" customFormat="1" ht="19.5" customHeight="1">
      <c r="B65" s="86" t="s">
        <v>19</v>
      </c>
      <c r="C65" s="45"/>
      <c r="D65" s="45"/>
      <c r="E65" s="48" t="s">
        <v>236</v>
      </c>
      <c r="F65" s="49"/>
      <c r="G65" s="67">
        <v>0</v>
      </c>
      <c r="H65" s="129"/>
      <c r="I65" s="138">
        <f t="shared" si="3"/>
        <v>0</v>
      </c>
    </row>
    <row r="66" spans="1:9" s="23" customFormat="1" ht="25.5">
      <c r="B66" s="5" t="s">
        <v>438</v>
      </c>
      <c r="C66" s="5">
        <v>92430</v>
      </c>
      <c r="D66" s="41" t="s">
        <v>61</v>
      </c>
      <c r="E66" s="96" t="s">
        <v>644</v>
      </c>
      <c r="F66" s="41" t="s">
        <v>6</v>
      </c>
      <c r="G66" s="67">
        <v>280</v>
      </c>
      <c r="H66" s="129">
        <v>44.05</v>
      </c>
      <c r="I66" s="138">
        <f t="shared" si="3"/>
        <v>12334</v>
      </c>
    </row>
    <row r="67" spans="1:9" s="23" customFormat="1" ht="19.5" customHeight="1">
      <c r="B67" s="5" t="s">
        <v>439</v>
      </c>
      <c r="C67" s="5">
        <v>92778</v>
      </c>
      <c r="D67" s="41" t="s">
        <v>61</v>
      </c>
      <c r="E67" s="96" t="s">
        <v>634</v>
      </c>
      <c r="F67" s="41" t="s">
        <v>139</v>
      </c>
      <c r="G67" s="67">
        <v>975</v>
      </c>
      <c r="H67" s="129">
        <v>9.0399999999999991</v>
      </c>
      <c r="I67" s="138">
        <f t="shared" si="3"/>
        <v>8814</v>
      </c>
    </row>
    <row r="68" spans="1:9" s="23" customFormat="1" ht="19.5" customHeight="1">
      <c r="B68" s="5" t="s">
        <v>440</v>
      </c>
      <c r="C68" s="5">
        <v>92779</v>
      </c>
      <c r="D68" s="41" t="s">
        <v>61</v>
      </c>
      <c r="E68" s="96" t="s">
        <v>635</v>
      </c>
      <c r="F68" s="41" t="s">
        <v>139</v>
      </c>
      <c r="G68" s="67">
        <v>102.27</v>
      </c>
      <c r="H68" s="129">
        <v>7.3</v>
      </c>
      <c r="I68" s="138">
        <f t="shared" si="3"/>
        <v>746.57099999999991</v>
      </c>
    </row>
    <row r="69" spans="1:9" s="23" customFormat="1" ht="19.5" customHeight="1">
      <c r="B69" s="5" t="s">
        <v>441</v>
      </c>
      <c r="C69" s="5">
        <v>92775</v>
      </c>
      <c r="D69" s="41" t="s">
        <v>61</v>
      </c>
      <c r="E69" s="28" t="s">
        <v>636</v>
      </c>
      <c r="F69" s="41" t="s">
        <v>139</v>
      </c>
      <c r="G69" s="67">
        <v>404.73</v>
      </c>
      <c r="H69" s="129">
        <v>13.81</v>
      </c>
      <c r="I69" s="138">
        <f t="shared" si="3"/>
        <v>5589.3213000000005</v>
      </c>
    </row>
    <row r="70" spans="1:9" s="23" customFormat="1" ht="19.5" customHeight="1">
      <c r="B70" s="5" t="s">
        <v>442</v>
      </c>
      <c r="C70" s="5">
        <v>92720</v>
      </c>
      <c r="D70" s="41" t="s">
        <v>61</v>
      </c>
      <c r="E70" s="28" t="s">
        <v>402</v>
      </c>
      <c r="F70" s="41" t="s">
        <v>46</v>
      </c>
      <c r="G70" s="67">
        <v>16.149999999999999</v>
      </c>
      <c r="H70" s="129">
        <v>343.21</v>
      </c>
      <c r="I70" s="138">
        <f t="shared" si="3"/>
        <v>5542.8414999999995</v>
      </c>
    </row>
    <row r="71" spans="1:9" ht="19.5" customHeight="1">
      <c r="A71" s="23"/>
      <c r="B71" s="5" t="s">
        <v>645</v>
      </c>
      <c r="C71" s="5" t="s">
        <v>244</v>
      </c>
      <c r="D71" s="41" t="s">
        <v>61</v>
      </c>
      <c r="E71" s="28" t="s">
        <v>400</v>
      </c>
      <c r="F71" s="41" t="s">
        <v>6</v>
      </c>
      <c r="G71" s="67">
        <v>647.46</v>
      </c>
      <c r="H71" s="129">
        <v>59.64</v>
      </c>
      <c r="I71" s="138">
        <f t="shared" si="3"/>
        <v>38614.5144</v>
      </c>
    </row>
    <row r="72" spans="1:9" ht="19.5" customHeight="1">
      <c r="B72" s="80"/>
      <c r="C72" s="81"/>
      <c r="D72" s="81"/>
      <c r="E72" s="81"/>
      <c r="F72" s="81"/>
      <c r="G72" s="81"/>
      <c r="H72" s="127" t="s">
        <v>415</v>
      </c>
      <c r="I72" s="140">
        <f>SUM(I59:I71)</f>
        <v>103210.43030000001</v>
      </c>
    </row>
    <row r="73" spans="1:9" ht="19.5" customHeight="1">
      <c r="B73" s="1"/>
      <c r="C73" s="1"/>
      <c r="D73" s="1"/>
      <c r="E73" s="82"/>
      <c r="F73" s="83"/>
      <c r="G73" s="84"/>
      <c r="H73" s="128"/>
      <c r="I73" s="133"/>
    </row>
    <row r="74" spans="1:9" ht="19.5" customHeight="1">
      <c r="B74" s="46" t="s">
        <v>443</v>
      </c>
      <c r="C74" s="42"/>
      <c r="D74" s="42"/>
      <c r="E74" s="43" t="s">
        <v>83</v>
      </c>
      <c r="F74" s="43"/>
      <c r="G74" s="77"/>
      <c r="H74" s="123"/>
      <c r="I74" s="123"/>
    </row>
    <row r="75" spans="1:9" s="23" customFormat="1" ht="25.5">
      <c r="A75" s="6"/>
      <c r="B75" s="5" t="s">
        <v>20</v>
      </c>
      <c r="C75" s="5">
        <v>87477</v>
      </c>
      <c r="D75" s="41" t="s">
        <v>61</v>
      </c>
      <c r="E75" s="28" t="s">
        <v>565</v>
      </c>
      <c r="F75" s="5" t="s">
        <v>6</v>
      </c>
      <c r="G75" s="67">
        <v>235</v>
      </c>
      <c r="H75" s="129">
        <v>34.409999999999997</v>
      </c>
      <c r="I75" s="138">
        <f>H75*G75</f>
        <v>8086.3499999999995</v>
      </c>
    </row>
    <row r="76" spans="1:9" s="23" customFormat="1" ht="25.5">
      <c r="B76" s="5" t="s">
        <v>141</v>
      </c>
      <c r="C76" s="106">
        <v>93202</v>
      </c>
      <c r="D76" s="41" t="s">
        <v>61</v>
      </c>
      <c r="E76" s="28" t="s">
        <v>85</v>
      </c>
      <c r="F76" s="22" t="s">
        <v>2</v>
      </c>
      <c r="G76" s="67">
        <v>150</v>
      </c>
      <c r="H76" s="129">
        <v>17.93</v>
      </c>
      <c r="I76" s="138">
        <f t="shared" ref="I76:I78" si="4">H76*G76</f>
        <v>2689.5</v>
      </c>
    </row>
    <row r="77" spans="1:9" s="23" customFormat="1" ht="19.5" customHeight="1">
      <c r="B77" s="5" t="s">
        <v>266</v>
      </c>
      <c r="C77" s="106">
        <v>93183</v>
      </c>
      <c r="D77" s="41" t="s">
        <v>61</v>
      </c>
      <c r="E77" s="28" t="s">
        <v>621</v>
      </c>
      <c r="F77" s="12" t="s">
        <v>2</v>
      </c>
      <c r="G77" s="67">
        <v>100</v>
      </c>
      <c r="H77" s="129">
        <v>30.36</v>
      </c>
      <c r="I77" s="138">
        <f t="shared" si="4"/>
        <v>3036</v>
      </c>
    </row>
    <row r="78" spans="1:9" ht="25.5">
      <c r="A78" s="23"/>
      <c r="B78" s="5" t="s">
        <v>267</v>
      </c>
      <c r="C78" s="5" t="s">
        <v>269</v>
      </c>
      <c r="D78" s="41" t="s">
        <v>128</v>
      </c>
      <c r="E78" s="28" t="s">
        <v>331</v>
      </c>
      <c r="F78" s="29" t="s">
        <v>6</v>
      </c>
      <c r="G78" s="67">
        <v>12.92</v>
      </c>
      <c r="H78" s="129">
        <v>381.2</v>
      </c>
      <c r="I78" s="138">
        <f t="shared" si="4"/>
        <v>4925.1040000000003</v>
      </c>
    </row>
    <row r="79" spans="1:9" ht="19.5" customHeight="1">
      <c r="B79" s="80"/>
      <c r="C79" s="81"/>
      <c r="D79" s="81"/>
      <c r="E79" s="81"/>
      <c r="F79" s="81"/>
      <c r="G79" s="81"/>
      <c r="H79" s="127" t="s">
        <v>415</v>
      </c>
      <c r="I79" s="140">
        <f>SUM(I75:I78)</f>
        <v>18736.953999999998</v>
      </c>
    </row>
    <row r="80" spans="1:9" ht="19.5" customHeight="1">
      <c r="B80" s="1"/>
      <c r="C80" s="1"/>
      <c r="D80" s="1"/>
      <c r="E80" s="82"/>
      <c r="F80" s="83"/>
      <c r="G80" s="84"/>
      <c r="H80" s="128"/>
      <c r="I80" s="133"/>
    </row>
    <row r="81" spans="2:9" ht="19.5" customHeight="1">
      <c r="B81" s="46" t="s">
        <v>444</v>
      </c>
      <c r="C81" s="42"/>
      <c r="D81" s="42"/>
      <c r="E81" s="43" t="s">
        <v>5</v>
      </c>
      <c r="F81" s="43"/>
      <c r="G81" s="77"/>
      <c r="H81" s="123"/>
      <c r="I81" s="123"/>
    </row>
    <row r="82" spans="2:9" ht="19.5" customHeight="1">
      <c r="B82" s="87" t="s">
        <v>21</v>
      </c>
      <c r="C82" s="3"/>
      <c r="D82" s="3"/>
      <c r="E82" s="57" t="s">
        <v>62</v>
      </c>
      <c r="F82" s="5"/>
      <c r="G82" s="67">
        <v>0</v>
      </c>
      <c r="H82" s="129"/>
      <c r="I82" s="138"/>
    </row>
    <row r="83" spans="2:9" ht="25.5">
      <c r="B83" s="5" t="s">
        <v>445</v>
      </c>
      <c r="C83" s="5">
        <v>91314</v>
      </c>
      <c r="D83" s="41" t="s">
        <v>61</v>
      </c>
      <c r="E83" s="28" t="s">
        <v>566</v>
      </c>
      <c r="F83" s="5" t="s">
        <v>3</v>
      </c>
      <c r="G83" s="67">
        <v>7</v>
      </c>
      <c r="H83" s="129">
        <v>594.91</v>
      </c>
      <c r="I83" s="138">
        <f>H83*G83</f>
        <v>4164.37</v>
      </c>
    </row>
    <row r="84" spans="2:9" ht="25.5">
      <c r="B84" s="5" t="s">
        <v>446</v>
      </c>
      <c r="C84" s="5">
        <v>91314</v>
      </c>
      <c r="D84" s="41" t="s">
        <v>61</v>
      </c>
      <c r="E84" s="28" t="s">
        <v>567</v>
      </c>
      <c r="F84" s="5" t="s">
        <v>3</v>
      </c>
      <c r="G84" s="67">
        <v>7</v>
      </c>
      <c r="H84" s="129">
        <v>594.91</v>
      </c>
      <c r="I84" s="138">
        <f t="shared" ref="I84:I111" si="5">H84*G84</f>
        <v>4164.37</v>
      </c>
    </row>
    <row r="85" spans="2:9" ht="25.5">
      <c r="B85" s="5" t="s">
        <v>447</v>
      </c>
      <c r="C85" s="5">
        <v>91314</v>
      </c>
      <c r="D85" s="41" t="s">
        <v>61</v>
      </c>
      <c r="E85" s="28" t="s">
        <v>568</v>
      </c>
      <c r="F85" s="5" t="s">
        <v>3</v>
      </c>
      <c r="G85" s="67">
        <v>2</v>
      </c>
      <c r="H85" s="129">
        <v>594.91</v>
      </c>
      <c r="I85" s="138">
        <f t="shared" si="5"/>
        <v>1189.82</v>
      </c>
    </row>
    <row r="86" spans="2:9" ht="25.5">
      <c r="B86" s="5" t="s">
        <v>448</v>
      </c>
      <c r="C86" s="5">
        <v>91312</v>
      </c>
      <c r="D86" s="118" t="s">
        <v>61</v>
      </c>
      <c r="E86" s="28" t="s">
        <v>569</v>
      </c>
      <c r="F86" s="5" t="s">
        <v>3</v>
      </c>
      <c r="G86" s="67">
        <v>1</v>
      </c>
      <c r="H86" s="129">
        <v>529.54</v>
      </c>
      <c r="I86" s="138">
        <f t="shared" si="5"/>
        <v>529.54</v>
      </c>
    </row>
    <row r="87" spans="2:9" ht="25.5">
      <c r="B87" s="5" t="s">
        <v>449</v>
      </c>
      <c r="C87" s="114">
        <v>91314</v>
      </c>
      <c r="D87" s="118" t="s">
        <v>61</v>
      </c>
      <c r="E87" s="28" t="s">
        <v>570</v>
      </c>
      <c r="F87" s="5" t="s">
        <v>3</v>
      </c>
      <c r="G87" s="67">
        <v>3</v>
      </c>
      <c r="H87" s="129">
        <v>594.91</v>
      </c>
      <c r="I87" s="138">
        <f t="shared" si="5"/>
        <v>1784.73</v>
      </c>
    </row>
    <row r="88" spans="2:9" ht="25.5">
      <c r="B88" s="5" t="s">
        <v>450</v>
      </c>
      <c r="C88" s="114">
        <v>91312</v>
      </c>
      <c r="D88" s="118" t="s">
        <v>61</v>
      </c>
      <c r="E88" s="28" t="s">
        <v>571</v>
      </c>
      <c r="F88" s="5" t="s">
        <v>3</v>
      </c>
      <c r="G88" s="67">
        <v>3</v>
      </c>
      <c r="H88" s="129">
        <v>529.54</v>
      </c>
      <c r="I88" s="138">
        <f t="shared" si="5"/>
        <v>1588.62</v>
      </c>
    </row>
    <row r="89" spans="2:9" ht="25.5">
      <c r="B89" s="5" t="s">
        <v>451</v>
      </c>
      <c r="C89" s="5"/>
      <c r="D89" s="118" t="s">
        <v>561</v>
      </c>
      <c r="E89" s="28" t="s">
        <v>572</v>
      </c>
      <c r="F89" s="5" t="s">
        <v>3</v>
      </c>
      <c r="G89" s="67">
        <v>2</v>
      </c>
      <c r="H89" s="129">
        <v>450</v>
      </c>
      <c r="I89" s="138">
        <f t="shared" si="5"/>
        <v>900</v>
      </c>
    </row>
    <row r="90" spans="2:9" ht="19.5" customHeight="1">
      <c r="B90" s="87" t="s">
        <v>22</v>
      </c>
      <c r="C90" s="29"/>
      <c r="D90" s="4"/>
      <c r="E90" s="30" t="s">
        <v>63</v>
      </c>
      <c r="F90" s="5"/>
      <c r="G90" s="67">
        <v>0</v>
      </c>
      <c r="H90" s="129"/>
      <c r="I90" s="138">
        <f t="shared" si="5"/>
        <v>0</v>
      </c>
    </row>
    <row r="91" spans="2:9" ht="25.5">
      <c r="B91" s="5" t="s">
        <v>452</v>
      </c>
      <c r="C91" s="29"/>
      <c r="D91" s="41" t="s">
        <v>561</v>
      </c>
      <c r="E91" s="28" t="s">
        <v>573</v>
      </c>
      <c r="F91" s="5" t="s">
        <v>2</v>
      </c>
      <c r="G91" s="67">
        <v>4.3</v>
      </c>
      <c r="H91" s="129">
        <v>200</v>
      </c>
      <c r="I91" s="138">
        <f t="shared" si="5"/>
        <v>860</v>
      </c>
    </row>
    <row r="92" spans="2:9" ht="19.5" customHeight="1">
      <c r="B92" s="5" t="s">
        <v>453</v>
      </c>
      <c r="C92" s="5" t="s">
        <v>240</v>
      </c>
      <c r="D92" s="41" t="s">
        <v>61</v>
      </c>
      <c r="E92" s="28" t="s">
        <v>574</v>
      </c>
      <c r="F92" s="5" t="s">
        <v>3</v>
      </c>
      <c r="G92" s="67">
        <v>5</v>
      </c>
      <c r="H92" s="129">
        <v>31.95</v>
      </c>
      <c r="I92" s="138">
        <f t="shared" si="5"/>
        <v>159.75</v>
      </c>
    </row>
    <row r="93" spans="2:9" ht="19.5" customHeight="1">
      <c r="B93" s="5" t="s">
        <v>553</v>
      </c>
      <c r="C93" s="5"/>
      <c r="D93" s="41" t="s">
        <v>561</v>
      </c>
      <c r="E93" s="28" t="s">
        <v>575</v>
      </c>
      <c r="F93" s="5" t="s">
        <v>6</v>
      </c>
      <c r="G93" s="67">
        <v>7.2</v>
      </c>
      <c r="H93" s="129">
        <v>25</v>
      </c>
      <c r="I93" s="138">
        <f t="shared" si="5"/>
        <v>180</v>
      </c>
    </row>
    <row r="94" spans="2:9" ht="19.5" customHeight="1">
      <c r="B94" s="3" t="s">
        <v>23</v>
      </c>
      <c r="C94" s="29"/>
      <c r="D94" s="3"/>
      <c r="E94" s="57" t="s">
        <v>64</v>
      </c>
      <c r="F94" s="5"/>
      <c r="G94" s="67">
        <v>0</v>
      </c>
      <c r="H94" s="129"/>
      <c r="I94" s="138">
        <f t="shared" si="5"/>
        <v>0</v>
      </c>
    </row>
    <row r="95" spans="2:9" ht="38.25">
      <c r="B95" s="5" t="s">
        <v>454</v>
      </c>
      <c r="C95" s="5"/>
      <c r="D95" s="41" t="s">
        <v>561</v>
      </c>
      <c r="E95" s="28" t="s">
        <v>576</v>
      </c>
      <c r="F95" s="5" t="s">
        <v>3</v>
      </c>
      <c r="G95" s="67">
        <v>1</v>
      </c>
      <c r="H95" s="129">
        <v>594.91</v>
      </c>
      <c r="I95" s="138">
        <f t="shared" si="5"/>
        <v>594.91</v>
      </c>
    </row>
    <row r="96" spans="2:9" ht="19.5" customHeight="1">
      <c r="B96" s="3" t="s">
        <v>24</v>
      </c>
      <c r="C96" s="29"/>
      <c r="D96" s="29"/>
      <c r="E96" s="54" t="s">
        <v>65</v>
      </c>
      <c r="F96" s="54"/>
      <c r="G96" s="67">
        <v>0</v>
      </c>
      <c r="H96" s="129"/>
      <c r="I96" s="138">
        <f t="shared" si="5"/>
        <v>0</v>
      </c>
    </row>
    <row r="97" spans="2:9" ht="25.5">
      <c r="B97" s="5" t="s">
        <v>455</v>
      </c>
      <c r="C97" s="108">
        <v>94559</v>
      </c>
      <c r="D97" s="41" t="s">
        <v>61</v>
      </c>
      <c r="E97" s="28" t="s">
        <v>305</v>
      </c>
      <c r="F97" s="5" t="s">
        <v>6</v>
      </c>
      <c r="G97" s="67">
        <v>0.24</v>
      </c>
      <c r="H97" s="129">
        <v>603.84</v>
      </c>
      <c r="I97" s="138">
        <f t="shared" si="5"/>
        <v>144.92160000000001</v>
      </c>
    </row>
    <row r="98" spans="2:9" ht="25.5">
      <c r="B98" s="5" t="s">
        <v>456</v>
      </c>
      <c r="C98" s="108">
        <v>94562</v>
      </c>
      <c r="D98" s="41" t="s">
        <v>61</v>
      </c>
      <c r="E98" s="28" t="s">
        <v>577</v>
      </c>
      <c r="F98" s="5" t="s">
        <v>6</v>
      </c>
      <c r="G98" s="67">
        <v>1.08</v>
      </c>
      <c r="H98" s="129">
        <v>575.84</v>
      </c>
      <c r="I98" s="138">
        <f t="shared" si="5"/>
        <v>621.9072000000001</v>
      </c>
    </row>
    <row r="99" spans="2:9" ht="25.5">
      <c r="B99" s="5" t="s">
        <v>457</v>
      </c>
      <c r="C99" s="108">
        <v>94559</v>
      </c>
      <c r="D99" s="41" t="s">
        <v>61</v>
      </c>
      <c r="E99" s="28" t="s">
        <v>306</v>
      </c>
      <c r="F99" s="5" t="s">
        <v>6</v>
      </c>
      <c r="G99" s="67">
        <v>3.2</v>
      </c>
      <c r="H99" s="129">
        <v>603.84</v>
      </c>
      <c r="I99" s="138">
        <f t="shared" si="5"/>
        <v>1932.2880000000002</v>
      </c>
    </row>
    <row r="100" spans="2:9" ht="25.5">
      <c r="B100" s="5" t="s">
        <v>458</v>
      </c>
      <c r="C100" s="108">
        <v>94562</v>
      </c>
      <c r="D100" s="41" t="s">
        <v>61</v>
      </c>
      <c r="E100" s="28" t="s">
        <v>578</v>
      </c>
      <c r="F100" s="5" t="s">
        <v>6</v>
      </c>
      <c r="G100" s="67">
        <v>0.6</v>
      </c>
      <c r="H100" s="129">
        <v>575.84</v>
      </c>
      <c r="I100" s="138">
        <f t="shared" si="5"/>
        <v>345.50400000000002</v>
      </c>
    </row>
    <row r="101" spans="2:9" ht="25.5">
      <c r="B101" s="5" t="s">
        <v>459</v>
      </c>
      <c r="C101" s="108">
        <v>94562</v>
      </c>
      <c r="D101" s="41" t="s">
        <v>61</v>
      </c>
      <c r="E101" s="28" t="s">
        <v>307</v>
      </c>
      <c r="F101" s="5" t="s">
        <v>6</v>
      </c>
      <c r="G101" s="67">
        <v>6</v>
      </c>
      <c r="H101" s="129">
        <v>575.84</v>
      </c>
      <c r="I101" s="138">
        <f t="shared" si="5"/>
        <v>3455.04</v>
      </c>
    </row>
    <row r="102" spans="2:9" ht="25.5">
      <c r="B102" s="5" t="s">
        <v>460</v>
      </c>
      <c r="C102" s="108">
        <v>94559</v>
      </c>
      <c r="D102" s="41" t="s">
        <v>61</v>
      </c>
      <c r="E102" s="28" t="s">
        <v>308</v>
      </c>
      <c r="F102" s="5" t="s">
        <v>6</v>
      </c>
      <c r="G102" s="67">
        <v>3.3</v>
      </c>
      <c r="H102" s="129">
        <v>603.84</v>
      </c>
      <c r="I102" s="138">
        <f t="shared" si="5"/>
        <v>1992.672</v>
      </c>
    </row>
    <row r="103" spans="2:9" ht="25.5">
      <c r="B103" s="5" t="s">
        <v>461</v>
      </c>
      <c r="C103" s="108">
        <v>94559</v>
      </c>
      <c r="D103" s="41" t="s">
        <v>61</v>
      </c>
      <c r="E103" s="28" t="s">
        <v>309</v>
      </c>
      <c r="F103" s="5" t="s">
        <v>6</v>
      </c>
      <c r="G103" s="67">
        <v>8.8000000000000007</v>
      </c>
      <c r="H103" s="129">
        <v>603.84</v>
      </c>
      <c r="I103" s="138">
        <f t="shared" si="5"/>
        <v>5313.7920000000004</v>
      </c>
    </row>
    <row r="104" spans="2:9" ht="25.5">
      <c r="B104" s="5" t="s">
        <v>462</v>
      </c>
      <c r="C104" s="108">
        <v>94559</v>
      </c>
      <c r="D104" s="41" t="s">
        <v>61</v>
      </c>
      <c r="E104" s="28" t="s">
        <v>310</v>
      </c>
      <c r="F104" s="5" t="s">
        <v>6</v>
      </c>
      <c r="G104" s="67">
        <v>67.760000000000005</v>
      </c>
      <c r="H104" s="129">
        <v>550</v>
      </c>
      <c r="I104" s="138">
        <f t="shared" si="5"/>
        <v>37268</v>
      </c>
    </row>
    <row r="105" spans="2:9" ht="25.5">
      <c r="B105" s="5" t="s">
        <v>463</v>
      </c>
      <c r="C105" s="108">
        <v>94562</v>
      </c>
      <c r="D105" s="41" t="s">
        <v>61</v>
      </c>
      <c r="E105" s="28" t="s">
        <v>579</v>
      </c>
      <c r="F105" s="5" t="s">
        <v>6</v>
      </c>
      <c r="G105" s="67">
        <v>6.48</v>
      </c>
      <c r="H105" s="129">
        <v>575.84</v>
      </c>
      <c r="I105" s="138">
        <f t="shared" si="5"/>
        <v>3731.4432000000006</v>
      </c>
    </row>
    <row r="106" spans="2:9" ht="19.5" customHeight="1">
      <c r="B106" s="5" t="s">
        <v>464</v>
      </c>
      <c r="C106" s="107">
        <v>85010</v>
      </c>
      <c r="D106" s="41" t="s">
        <v>61</v>
      </c>
      <c r="E106" s="28" t="s">
        <v>580</v>
      </c>
      <c r="F106" s="5" t="s">
        <v>6</v>
      </c>
      <c r="G106" s="67">
        <v>1.98</v>
      </c>
      <c r="H106" s="129">
        <v>496.5</v>
      </c>
      <c r="I106" s="138">
        <f t="shared" si="5"/>
        <v>983.06999999999994</v>
      </c>
    </row>
    <row r="107" spans="2:9" ht="19.5" customHeight="1">
      <c r="B107" s="5" t="s">
        <v>562</v>
      </c>
      <c r="C107" s="5"/>
      <c r="D107" s="41" t="s">
        <v>561</v>
      </c>
      <c r="E107" s="28" t="s">
        <v>66</v>
      </c>
      <c r="F107" s="29" t="s">
        <v>6</v>
      </c>
      <c r="G107" s="67">
        <v>4.2</v>
      </c>
      <c r="H107" s="129">
        <v>22</v>
      </c>
      <c r="I107" s="138">
        <f t="shared" si="5"/>
        <v>92.4</v>
      </c>
    </row>
    <row r="108" spans="2:9" ht="19.5" customHeight="1">
      <c r="B108" s="3" t="s">
        <v>25</v>
      </c>
      <c r="C108" s="29"/>
      <c r="D108" s="29"/>
      <c r="E108" s="30" t="s">
        <v>67</v>
      </c>
      <c r="F108" s="29"/>
      <c r="G108" s="67">
        <v>0</v>
      </c>
      <c r="H108" s="129"/>
      <c r="I108" s="138">
        <f t="shared" si="5"/>
        <v>0</v>
      </c>
    </row>
    <row r="109" spans="2:9" ht="19.5" customHeight="1">
      <c r="B109" s="5" t="s">
        <v>465</v>
      </c>
      <c r="C109" s="5">
        <v>72118</v>
      </c>
      <c r="D109" s="41" t="s">
        <v>61</v>
      </c>
      <c r="E109" s="28" t="s">
        <v>68</v>
      </c>
      <c r="F109" s="29" t="s">
        <v>6</v>
      </c>
      <c r="G109" s="67">
        <v>2</v>
      </c>
      <c r="H109" s="129">
        <v>147.38</v>
      </c>
      <c r="I109" s="138">
        <f t="shared" si="5"/>
        <v>294.76</v>
      </c>
    </row>
    <row r="110" spans="2:9" ht="19.5" customHeight="1">
      <c r="B110" s="5" t="s">
        <v>466</v>
      </c>
      <c r="C110" s="5">
        <v>72118</v>
      </c>
      <c r="D110" s="41" t="s">
        <v>61</v>
      </c>
      <c r="E110" s="28" t="s">
        <v>581</v>
      </c>
      <c r="F110" s="29" t="s">
        <v>6</v>
      </c>
      <c r="G110" s="67">
        <v>89.78</v>
      </c>
      <c r="H110" s="129">
        <v>147.38</v>
      </c>
      <c r="I110" s="138">
        <f t="shared" si="5"/>
        <v>13231.776400000001</v>
      </c>
    </row>
    <row r="111" spans="2:9" ht="19.5" customHeight="1">
      <c r="B111" s="5" t="s">
        <v>467</v>
      </c>
      <c r="C111" s="5">
        <v>85005</v>
      </c>
      <c r="D111" s="41" t="s">
        <v>61</v>
      </c>
      <c r="E111" s="28" t="s">
        <v>334</v>
      </c>
      <c r="F111" s="29" t="s">
        <v>6</v>
      </c>
      <c r="G111" s="67">
        <v>4.4000000000000004</v>
      </c>
      <c r="H111" s="129">
        <v>247.4</v>
      </c>
      <c r="I111" s="138">
        <f t="shared" si="5"/>
        <v>1088.5600000000002</v>
      </c>
    </row>
    <row r="112" spans="2:9" ht="19.5" customHeight="1">
      <c r="B112" s="80"/>
      <c r="C112" s="81"/>
      <c r="D112" s="81"/>
      <c r="E112" s="81"/>
      <c r="F112" s="81"/>
      <c r="G112" s="81"/>
      <c r="H112" s="127" t="s">
        <v>415</v>
      </c>
      <c r="I112" s="140">
        <f>SUM(I83:I111)</f>
        <v>86612.244399999996</v>
      </c>
    </row>
    <row r="113" spans="1:9" ht="19.5" customHeight="1">
      <c r="B113" s="1"/>
      <c r="C113" s="1"/>
      <c r="D113" s="1"/>
      <c r="E113" s="82"/>
      <c r="F113" s="83"/>
      <c r="G113" s="84"/>
      <c r="H113" s="128"/>
      <c r="I113" s="133"/>
    </row>
    <row r="114" spans="1:9" ht="19.5" customHeight="1">
      <c r="B114" s="46" t="s">
        <v>468</v>
      </c>
      <c r="C114" s="42"/>
      <c r="D114" s="42"/>
      <c r="E114" s="43" t="s">
        <v>87</v>
      </c>
      <c r="F114" s="43"/>
      <c r="G114" s="77"/>
      <c r="H114" s="123"/>
      <c r="I114" s="123"/>
    </row>
    <row r="115" spans="1:9" ht="25.5">
      <c r="B115" s="5" t="s">
        <v>26</v>
      </c>
      <c r="C115" s="5">
        <v>92550</v>
      </c>
      <c r="D115" s="41" t="s">
        <v>61</v>
      </c>
      <c r="E115" s="28" t="s">
        <v>582</v>
      </c>
      <c r="F115" s="62" t="s">
        <v>3</v>
      </c>
      <c r="G115" s="67">
        <v>23</v>
      </c>
      <c r="H115" s="129">
        <v>1468.88</v>
      </c>
      <c r="I115" s="138">
        <f>H115*G115</f>
        <v>33784.240000000005</v>
      </c>
    </row>
    <row r="116" spans="1:9" ht="25.5">
      <c r="B116" s="5" t="s">
        <v>157</v>
      </c>
      <c r="C116" s="5">
        <v>92549</v>
      </c>
      <c r="D116" s="41" t="s">
        <v>61</v>
      </c>
      <c r="E116" s="28" t="s">
        <v>583</v>
      </c>
      <c r="F116" s="62" t="s">
        <v>3</v>
      </c>
      <c r="G116" s="67">
        <v>10</v>
      </c>
      <c r="H116" s="129">
        <v>1269.6400000000001</v>
      </c>
      <c r="I116" s="138">
        <f t="shared" ref="I116:I122" si="6">H116*G116</f>
        <v>12696.400000000001</v>
      </c>
    </row>
    <row r="117" spans="1:9" ht="25.5">
      <c r="B117" s="5" t="s">
        <v>158</v>
      </c>
      <c r="C117" s="5">
        <v>92548</v>
      </c>
      <c r="D117" s="41" t="s">
        <v>61</v>
      </c>
      <c r="E117" s="28" t="s">
        <v>584</v>
      </c>
      <c r="F117" s="62" t="s">
        <v>3</v>
      </c>
      <c r="G117" s="67">
        <v>6</v>
      </c>
      <c r="H117" s="129">
        <v>998.11</v>
      </c>
      <c r="I117" s="138">
        <f t="shared" si="6"/>
        <v>5988.66</v>
      </c>
    </row>
    <row r="118" spans="1:9" s="23" customFormat="1" ht="25.5">
      <c r="A118" s="6"/>
      <c r="B118" s="5" t="s">
        <v>159</v>
      </c>
      <c r="C118" s="5">
        <v>92584</v>
      </c>
      <c r="D118" s="41" t="s">
        <v>61</v>
      </c>
      <c r="E118" s="28" t="s">
        <v>585</v>
      </c>
      <c r="F118" s="62" t="s">
        <v>3</v>
      </c>
      <c r="G118" s="67">
        <v>6</v>
      </c>
      <c r="H118" s="129">
        <v>458.68</v>
      </c>
      <c r="I118" s="138">
        <f t="shared" si="6"/>
        <v>2752.08</v>
      </c>
    </row>
    <row r="119" spans="1:9" ht="25.5">
      <c r="B119" s="5" t="s">
        <v>268</v>
      </c>
      <c r="C119" s="5">
        <v>92540</v>
      </c>
      <c r="D119" s="41" t="s">
        <v>61</v>
      </c>
      <c r="E119" s="28" t="s">
        <v>586</v>
      </c>
      <c r="F119" s="5" t="s">
        <v>6</v>
      </c>
      <c r="G119" s="67">
        <v>1189.68</v>
      </c>
      <c r="H119" s="129">
        <v>50.27</v>
      </c>
      <c r="I119" s="138">
        <f t="shared" si="6"/>
        <v>59805.21360000001</v>
      </c>
    </row>
    <row r="120" spans="1:9" ht="19.5" customHeight="1">
      <c r="B120" s="5" t="s">
        <v>587</v>
      </c>
      <c r="C120" s="5">
        <v>40905</v>
      </c>
      <c r="D120" s="41" t="s">
        <v>61</v>
      </c>
      <c r="E120" s="28" t="s">
        <v>588</v>
      </c>
      <c r="F120" s="5" t="s">
        <v>6</v>
      </c>
      <c r="G120" s="67">
        <v>1714.31</v>
      </c>
      <c r="H120" s="129">
        <v>20.52</v>
      </c>
      <c r="I120" s="138">
        <f t="shared" si="6"/>
        <v>35177.641199999998</v>
      </c>
    </row>
    <row r="121" spans="1:9" ht="19.5" customHeight="1">
      <c r="A121" s="23"/>
      <c r="B121" s="5" t="s">
        <v>589</v>
      </c>
      <c r="C121" s="110">
        <v>94441</v>
      </c>
      <c r="D121" s="41" t="s">
        <v>61</v>
      </c>
      <c r="E121" s="28" t="s">
        <v>238</v>
      </c>
      <c r="F121" s="5" t="s">
        <v>6</v>
      </c>
      <c r="G121" s="67">
        <v>1189.68</v>
      </c>
      <c r="H121" s="129">
        <v>38.700000000000003</v>
      </c>
      <c r="I121" s="138">
        <f t="shared" si="6"/>
        <v>46040.616000000009</v>
      </c>
    </row>
    <row r="122" spans="1:9" ht="19.5" customHeight="1">
      <c r="B122" s="5" t="s">
        <v>590</v>
      </c>
      <c r="C122" s="110">
        <v>94221</v>
      </c>
      <c r="D122" s="41" t="s">
        <v>61</v>
      </c>
      <c r="E122" s="28" t="s">
        <v>86</v>
      </c>
      <c r="F122" s="5" t="s">
        <v>2</v>
      </c>
      <c r="G122" s="67">
        <v>213.8</v>
      </c>
      <c r="H122" s="129">
        <v>21.19</v>
      </c>
      <c r="I122" s="138">
        <f t="shared" si="6"/>
        <v>4530.4220000000005</v>
      </c>
    </row>
    <row r="123" spans="1:9" s="23" customFormat="1" ht="19.5" customHeight="1">
      <c r="A123" s="6"/>
      <c r="B123" s="80"/>
      <c r="C123" s="81"/>
      <c r="D123" s="81"/>
      <c r="E123" s="81"/>
      <c r="F123" s="81"/>
      <c r="G123" s="81"/>
      <c r="H123" s="127" t="s">
        <v>415</v>
      </c>
      <c r="I123" s="140">
        <f>SUM(I115:I122)</f>
        <v>200775.27280000004</v>
      </c>
    </row>
    <row r="124" spans="1:9" s="23" customFormat="1" ht="19.5" customHeight="1">
      <c r="A124" s="6"/>
      <c r="B124" s="1"/>
      <c r="C124" s="1"/>
      <c r="D124" s="1"/>
      <c r="E124" s="82"/>
      <c r="F124" s="83"/>
      <c r="G124" s="84"/>
      <c r="H124" s="128"/>
      <c r="I124" s="133"/>
    </row>
    <row r="125" spans="1:9" s="23" customFormat="1" ht="19.5" customHeight="1">
      <c r="A125" s="6"/>
      <c r="B125" s="46" t="s">
        <v>469</v>
      </c>
      <c r="C125" s="42"/>
      <c r="D125" s="42"/>
      <c r="E125" s="43" t="s">
        <v>347</v>
      </c>
      <c r="F125" s="43"/>
      <c r="G125" s="77"/>
      <c r="H125" s="123"/>
      <c r="I125" s="123"/>
    </row>
    <row r="126" spans="1:9" s="23" customFormat="1" ht="19.5" customHeight="1">
      <c r="B126" s="5" t="s">
        <v>27</v>
      </c>
      <c r="C126" s="5" t="s">
        <v>245</v>
      </c>
      <c r="D126" s="41" t="s">
        <v>61</v>
      </c>
      <c r="E126" s="28" t="s">
        <v>84</v>
      </c>
      <c r="F126" s="34" t="s">
        <v>6</v>
      </c>
      <c r="G126" s="67">
        <v>100</v>
      </c>
      <c r="H126" s="129">
        <v>8.82</v>
      </c>
      <c r="I126" s="138">
        <f t="shared" ref="I126" si="7">H126*G126</f>
        <v>882</v>
      </c>
    </row>
    <row r="127" spans="1:9" s="23" customFormat="1" ht="19.5" customHeight="1">
      <c r="B127" s="80"/>
      <c r="C127" s="81"/>
      <c r="D127" s="81"/>
      <c r="E127" s="81"/>
      <c r="F127" s="81"/>
      <c r="G127" s="81"/>
      <c r="H127" s="127" t="s">
        <v>415</v>
      </c>
      <c r="I127" s="140">
        <f>SUM(I126)</f>
        <v>882</v>
      </c>
    </row>
    <row r="128" spans="1:9" s="23" customFormat="1" ht="19.5" customHeight="1">
      <c r="B128" s="33"/>
      <c r="C128" s="33"/>
      <c r="D128" s="33"/>
      <c r="E128" s="33"/>
      <c r="F128" s="33"/>
      <c r="G128" s="88"/>
      <c r="H128" s="131"/>
      <c r="I128" s="141"/>
    </row>
    <row r="129" spans="1:9" s="23" customFormat="1" ht="19.5" customHeight="1">
      <c r="B129" s="46" t="s">
        <v>470</v>
      </c>
      <c r="C129" s="42"/>
      <c r="D129" s="42"/>
      <c r="E129" s="43" t="s">
        <v>88</v>
      </c>
      <c r="F129" s="43"/>
      <c r="G129" s="77"/>
      <c r="H129" s="123"/>
      <c r="I129" s="123"/>
    </row>
    <row r="130" spans="1:9" ht="19.5" customHeight="1">
      <c r="A130" s="23"/>
      <c r="B130" s="5" t="s">
        <v>28</v>
      </c>
      <c r="C130" s="5">
        <v>87879</v>
      </c>
      <c r="D130" s="41" t="s">
        <v>61</v>
      </c>
      <c r="E130" s="11" t="s">
        <v>57</v>
      </c>
      <c r="F130" s="12" t="s">
        <v>6</v>
      </c>
      <c r="G130" s="67">
        <v>1969.41</v>
      </c>
      <c r="H130" s="129">
        <v>3.11</v>
      </c>
      <c r="I130" s="138">
        <f t="shared" ref="I130:I136" si="8">H130*G130</f>
        <v>6124.8651</v>
      </c>
    </row>
    <row r="131" spans="1:9" ht="19.5" customHeight="1">
      <c r="A131" s="23"/>
      <c r="B131" s="109" t="s">
        <v>29</v>
      </c>
      <c r="C131" s="5">
        <v>87882</v>
      </c>
      <c r="D131" s="41" t="s">
        <v>61</v>
      </c>
      <c r="E131" s="20" t="s">
        <v>58</v>
      </c>
      <c r="F131" s="22" t="s">
        <v>6</v>
      </c>
      <c r="G131" s="67">
        <v>579.57000000000005</v>
      </c>
      <c r="H131" s="129">
        <v>3.51</v>
      </c>
      <c r="I131" s="138">
        <f t="shared" si="8"/>
        <v>2034.2907</v>
      </c>
    </row>
    <row r="132" spans="1:9" ht="19.5" customHeight="1">
      <c r="A132" s="23"/>
      <c r="B132" s="109" t="s">
        <v>30</v>
      </c>
      <c r="C132" s="5">
        <v>87531</v>
      </c>
      <c r="D132" s="41" t="s">
        <v>61</v>
      </c>
      <c r="E132" s="20" t="s">
        <v>591</v>
      </c>
      <c r="F132" s="22" t="s">
        <v>6</v>
      </c>
      <c r="G132" s="67">
        <v>1969.41</v>
      </c>
      <c r="H132" s="129">
        <v>20</v>
      </c>
      <c r="I132" s="138">
        <f t="shared" si="8"/>
        <v>39388.200000000004</v>
      </c>
    </row>
    <row r="133" spans="1:9" ht="19.5" customHeight="1">
      <c r="B133" s="109" t="s">
        <v>160</v>
      </c>
      <c r="C133" s="111">
        <v>90409</v>
      </c>
      <c r="D133" s="41" t="s">
        <v>61</v>
      </c>
      <c r="E133" s="20" t="s">
        <v>592</v>
      </c>
      <c r="F133" s="22" t="s">
        <v>6</v>
      </c>
      <c r="G133" s="67">
        <v>579.57000000000005</v>
      </c>
      <c r="H133" s="129">
        <v>26.71</v>
      </c>
      <c r="I133" s="138">
        <f t="shared" si="8"/>
        <v>15480.314700000003</v>
      </c>
    </row>
    <row r="134" spans="1:9" ht="25.5">
      <c r="B134" s="109" t="s">
        <v>161</v>
      </c>
      <c r="C134" s="5">
        <v>87275</v>
      </c>
      <c r="D134" s="41" t="s">
        <v>61</v>
      </c>
      <c r="E134" s="20" t="s">
        <v>89</v>
      </c>
      <c r="F134" s="22" t="s">
        <v>6</v>
      </c>
      <c r="G134" s="67">
        <v>439.53</v>
      </c>
      <c r="H134" s="129">
        <v>48.82</v>
      </c>
      <c r="I134" s="138">
        <f t="shared" si="8"/>
        <v>21457.854599999999</v>
      </c>
    </row>
    <row r="135" spans="1:9" ht="25.5">
      <c r="B135" s="109" t="s">
        <v>162</v>
      </c>
      <c r="C135" s="5">
        <v>87267</v>
      </c>
      <c r="D135" s="41" t="s">
        <v>61</v>
      </c>
      <c r="E135" s="28" t="s">
        <v>90</v>
      </c>
      <c r="F135" s="22" t="s">
        <v>6</v>
      </c>
      <c r="G135" s="67">
        <v>222.12</v>
      </c>
      <c r="H135" s="129">
        <v>42.82</v>
      </c>
      <c r="I135" s="138">
        <f t="shared" si="8"/>
        <v>9511.1784000000007</v>
      </c>
    </row>
    <row r="136" spans="1:9" ht="19.5" customHeight="1">
      <c r="B136" s="109" t="s">
        <v>163</v>
      </c>
      <c r="C136" s="5"/>
      <c r="D136" s="41" t="s">
        <v>561</v>
      </c>
      <c r="E136" s="28" t="s">
        <v>92</v>
      </c>
      <c r="F136" s="25" t="s">
        <v>2</v>
      </c>
      <c r="G136" s="67">
        <v>257.14999999999998</v>
      </c>
      <c r="H136" s="129">
        <v>1.5</v>
      </c>
      <c r="I136" s="138">
        <f t="shared" si="8"/>
        <v>385.72499999999997</v>
      </c>
    </row>
    <row r="137" spans="1:9" ht="19.5" customHeight="1">
      <c r="B137" s="80"/>
      <c r="C137" s="81"/>
      <c r="D137" s="81"/>
      <c r="E137" s="81"/>
      <c r="F137" s="81"/>
      <c r="G137" s="81"/>
      <c r="H137" s="127" t="s">
        <v>415</v>
      </c>
      <c r="I137" s="140">
        <f>SUM(I130:I136)</f>
        <v>94382.428500000009</v>
      </c>
    </row>
    <row r="138" spans="1:9" ht="19.5" customHeight="1">
      <c r="B138" s="33"/>
      <c r="C138" s="33"/>
      <c r="D138" s="33"/>
      <c r="E138" s="33"/>
      <c r="F138" s="33"/>
      <c r="G138" s="88"/>
      <c r="H138" s="131"/>
      <c r="I138" s="141"/>
    </row>
    <row r="139" spans="1:9" ht="19.5" customHeight="1">
      <c r="B139" s="46" t="s">
        <v>471</v>
      </c>
      <c r="C139" s="42"/>
      <c r="D139" s="42"/>
      <c r="E139" s="43" t="s">
        <v>91</v>
      </c>
      <c r="F139" s="43"/>
      <c r="G139" s="77"/>
      <c r="H139" s="123"/>
      <c r="I139" s="123"/>
    </row>
    <row r="140" spans="1:9" ht="19.5" customHeight="1">
      <c r="B140" s="87" t="s">
        <v>31</v>
      </c>
      <c r="C140" s="61"/>
      <c r="D140" s="50"/>
      <c r="E140" s="37" t="s">
        <v>472</v>
      </c>
      <c r="F140" s="12"/>
      <c r="G140" s="67">
        <v>0</v>
      </c>
      <c r="H140" s="129"/>
      <c r="I140" s="138"/>
    </row>
    <row r="141" spans="1:9" ht="19.5" customHeight="1">
      <c r="B141" s="5" t="s">
        <v>473</v>
      </c>
      <c r="C141" s="112">
        <v>87690</v>
      </c>
      <c r="D141" s="41" t="s">
        <v>61</v>
      </c>
      <c r="E141" s="28" t="s">
        <v>593</v>
      </c>
      <c r="F141" s="12" t="s">
        <v>6</v>
      </c>
      <c r="G141" s="67">
        <v>814.48</v>
      </c>
      <c r="H141" s="129">
        <v>34.700000000000003</v>
      </c>
      <c r="I141" s="138">
        <f t="shared" ref="I141:I152" si="9">H141*G141</f>
        <v>28262.456000000002</v>
      </c>
    </row>
    <row r="142" spans="1:9" s="23" customFormat="1" ht="19.5" customHeight="1">
      <c r="A142" s="6"/>
      <c r="B142" s="5" t="s">
        <v>474</v>
      </c>
      <c r="C142" s="5" t="s">
        <v>261</v>
      </c>
      <c r="D142" s="41" t="s">
        <v>61</v>
      </c>
      <c r="E142" s="35" t="s">
        <v>594</v>
      </c>
      <c r="F142" s="13" t="s">
        <v>6</v>
      </c>
      <c r="G142" s="67">
        <v>814.48</v>
      </c>
      <c r="H142" s="129">
        <v>39.700000000000003</v>
      </c>
      <c r="I142" s="138">
        <f t="shared" si="9"/>
        <v>32334.856000000003</v>
      </c>
    </row>
    <row r="143" spans="1:9" s="23" customFormat="1" ht="25.5">
      <c r="A143" s="6"/>
      <c r="B143" s="5" t="s">
        <v>475</v>
      </c>
      <c r="C143" s="5">
        <v>87251</v>
      </c>
      <c r="D143" s="41" t="s">
        <v>61</v>
      </c>
      <c r="E143" s="28" t="s">
        <v>311</v>
      </c>
      <c r="F143" s="5" t="s">
        <v>6</v>
      </c>
      <c r="G143" s="67">
        <v>65.28</v>
      </c>
      <c r="H143" s="129">
        <v>25.17</v>
      </c>
      <c r="I143" s="138">
        <f t="shared" si="9"/>
        <v>1643.0976000000001</v>
      </c>
    </row>
    <row r="144" spans="1:9" s="23" customFormat="1" ht="25.5">
      <c r="A144" s="6"/>
      <c r="B144" s="5" t="s">
        <v>476</v>
      </c>
      <c r="C144" s="5">
        <v>87251</v>
      </c>
      <c r="D144" s="41" t="s">
        <v>61</v>
      </c>
      <c r="E144" s="28" t="s">
        <v>312</v>
      </c>
      <c r="F144" s="5" t="s">
        <v>6</v>
      </c>
      <c r="G144" s="67">
        <v>749.2</v>
      </c>
      <c r="H144" s="129">
        <v>25.17</v>
      </c>
      <c r="I144" s="138">
        <f t="shared" si="9"/>
        <v>18857.364000000001</v>
      </c>
    </row>
    <row r="145" spans="1:9" ht="25.5">
      <c r="A145" s="23"/>
      <c r="B145" s="5" t="s">
        <v>477</v>
      </c>
      <c r="C145" s="5" t="s">
        <v>478</v>
      </c>
      <c r="D145" s="41" t="s">
        <v>128</v>
      </c>
      <c r="E145" s="36" t="s">
        <v>94</v>
      </c>
      <c r="F145" s="17" t="s">
        <v>6</v>
      </c>
      <c r="G145" s="67">
        <v>40.950000000000003</v>
      </c>
      <c r="H145" s="129">
        <v>113.94</v>
      </c>
      <c r="I145" s="138">
        <f t="shared" si="9"/>
        <v>4665.8429999999998</v>
      </c>
    </row>
    <row r="146" spans="1:9" ht="19.5" customHeight="1">
      <c r="A146" s="23"/>
      <c r="B146" s="5" t="s">
        <v>479</v>
      </c>
      <c r="C146" s="5" t="s">
        <v>478</v>
      </c>
      <c r="D146" s="41" t="s">
        <v>128</v>
      </c>
      <c r="E146" s="28" t="s">
        <v>95</v>
      </c>
      <c r="F146" s="13" t="s">
        <v>6</v>
      </c>
      <c r="G146" s="67">
        <v>5.4</v>
      </c>
      <c r="H146" s="129">
        <v>113.94</v>
      </c>
      <c r="I146" s="138">
        <f t="shared" si="9"/>
        <v>615.27600000000007</v>
      </c>
    </row>
    <row r="147" spans="1:9" ht="19.5" customHeight="1">
      <c r="A147" s="23"/>
      <c r="B147" s="5" t="s">
        <v>480</v>
      </c>
      <c r="C147" s="5" t="s">
        <v>273</v>
      </c>
      <c r="D147" s="41" t="s">
        <v>128</v>
      </c>
      <c r="E147" s="28" t="s">
        <v>96</v>
      </c>
      <c r="F147" s="13" t="s">
        <v>2</v>
      </c>
      <c r="G147" s="67">
        <v>18.5</v>
      </c>
      <c r="H147" s="129">
        <v>71.319999999999993</v>
      </c>
      <c r="I147" s="138">
        <f t="shared" si="9"/>
        <v>1319.4199999999998</v>
      </c>
    </row>
    <row r="148" spans="1:9" ht="19.5" customHeight="1">
      <c r="B148" s="87" t="s">
        <v>43</v>
      </c>
      <c r="C148" s="61"/>
      <c r="D148" s="50"/>
      <c r="E148" s="37" t="s">
        <v>98</v>
      </c>
      <c r="F148" s="13"/>
      <c r="G148" s="67">
        <v>0</v>
      </c>
      <c r="H148" s="129"/>
      <c r="I148" s="138">
        <f t="shared" si="9"/>
        <v>0</v>
      </c>
    </row>
    <row r="149" spans="1:9" ht="19.5" customHeight="1">
      <c r="B149" s="5" t="s">
        <v>481</v>
      </c>
      <c r="C149" s="113">
        <v>94992</v>
      </c>
      <c r="D149" s="41" t="s">
        <v>61</v>
      </c>
      <c r="E149" s="28" t="s">
        <v>93</v>
      </c>
      <c r="F149" s="13" t="s">
        <v>6</v>
      </c>
      <c r="G149" s="67">
        <v>250.81</v>
      </c>
      <c r="H149" s="129">
        <v>53.54</v>
      </c>
      <c r="I149" s="138">
        <f t="shared" si="9"/>
        <v>13428.367399999999</v>
      </c>
    </row>
    <row r="150" spans="1:9" s="23" customFormat="1" ht="19.5" customHeight="1">
      <c r="A150" s="6"/>
      <c r="B150" s="5" t="s">
        <v>482</v>
      </c>
      <c r="C150" s="113">
        <v>94963</v>
      </c>
      <c r="D150" s="41" t="s">
        <v>61</v>
      </c>
      <c r="E150" s="24" t="s">
        <v>54</v>
      </c>
      <c r="F150" s="25" t="s">
        <v>6</v>
      </c>
      <c r="G150" s="67">
        <v>11.98</v>
      </c>
      <c r="H150" s="129">
        <v>293.39999999999998</v>
      </c>
      <c r="I150" s="138">
        <f t="shared" si="9"/>
        <v>3514.9319999999998</v>
      </c>
    </row>
    <row r="151" spans="1:9" ht="19.5" customHeight="1">
      <c r="B151" s="5" t="s">
        <v>483</v>
      </c>
      <c r="C151" s="113">
        <v>94265</v>
      </c>
      <c r="D151" s="41" t="s">
        <v>61</v>
      </c>
      <c r="E151" s="28" t="s">
        <v>595</v>
      </c>
      <c r="F151" s="25" t="s">
        <v>2</v>
      </c>
      <c r="G151" s="67">
        <v>27.3</v>
      </c>
      <c r="H151" s="129">
        <v>27.29</v>
      </c>
      <c r="I151" s="138">
        <f t="shared" si="9"/>
        <v>745.01700000000005</v>
      </c>
    </row>
    <row r="152" spans="1:9" ht="19.5" customHeight="1">
      <c r="B152" s="5" t="s">
        <v>484</v>
      </c>
      <c r="C152" s="113">
        <v>6514</v>
      </c>
      <c r="D152" s="41" t="s">
        <v>61</v>
      </c>
      <c r="E152" s="28" t="s">
        <v>335</v>
      </c>
      <c r="F152" s="25" t="s">
        <v>6</v>
      </c>
      <c r="G152" s="67">
        <v>11.28</v>
      </c>
      <c r="H152" s="129">
        <v>97.34</v>
      </c>
      <c r="I152" s="138">
        <f t="shared" si="9"/>
        <v>1097.9952000000001</v>
      </c>
    </row>
    <row r="153" spans="1:9" ht="19.5" customHeight="1">
      <c r="A153" s="23"/>
      <c r="B153" s="80"/>
      <c r="C153" s="81"/>
      <c r="D153" s="81"/>
      <c r="E153" s="81"/>
      <c r="F153" s="81"/>
      <c r="G153" s="81"/>
      <c r="H153" s="127" t="s">
        <v>415</v>
      </c>
      <c r="I153" s="140">
        <f>SUM(I141:I152)</f>
        <v>106484.62420000002</v>
      </c>
    </row>
    <row r="154" spans="1:9" ht="19.5" customHeight="1">
      <c r="B154" s="33"/>
      <c r="C154" s="33"/>
      <c r="D154" s="33"/>
      <c r="E154" s="33"/>
      <c r="F154" s="33"/>
      <c r="G154" s="88"/>
      <c r="H154" s="131"/>
      <c r="I154" s="141"/>
    </row>
    <row r="155" spans="1:9" ht="19.5" customHeight="1">
      <c r="B155" s="46" t="s">
        <v>485</v>
      </c>
      <c r="C155" s="42"/>
      <c r="D155" s="42"/>
      <c r="E155" s="43" t="s">
        <v>7</v>
      </c>
      <c r="F155" s="43"/>
      <c r="G155" s="77"/>
      <c r="H155" s="123"/>
      <c r="I155" s="123"/>
    </row>
    <row r="156" spans="1:9" ht="19.5" customHeight="1">
      <c r="B156" s="5" t="s">
        <v>32</v>
      </c>
      <c r="C156" s="5" t="s">
        <v>555</v>
      </c>
      <c r="D156" s="41" t="s">
        <v>128</v>
      </c>
      <c r="E156" s="28" t="s">
        <v>101</v>
      </c>
      <c r="F156" s="22" t="s">
        <v>6</v>
      </c>
      <c r="G156" s="67">
        <v>432.55</v>
      </c>
      <c r="H156" s="129">
        <v>11</v>
      </c>
      <c r="I156" s="138">
        <f t="shared" ref="I156:I162" si="10">H156*G156</f>
        <v>4758.05</v>
      </c>
    </row>
    <row r="157" spans="1:9" ht="19.5" customHeight="1">
      <c r="B157" s="5" t="s">
        <v>33</v>
      </c>
      <c r="C157" s="5" t="s">
        <v>555</v>
      </c>
      <c r="D157" s="41" t="s">
        <v>128</v>
      </c>
      <c r="E157" s="28" t="s">
        <v>99</v>
      </c>
      <c r="F157" s="22" t="s">
        <v>6</v>
      </c>
      <c r="G157" s="67">
        <v>579.57000000000005</v>
      </c>
      <c r="H157" s="129">
        <v>11</v>
      </c>
      <c r="I157" s="138">
        <f t="shared" si="10"/>
        <v>6375.27</v>
      </c>
    </row>
    <row r="158" spans="1:9" s="23" customFormat="1" ht="19.5" customHeight="1">
      <c r="A158" s="6"/>
      <c r="B158" s="5" t="s">
        <v>34</v>
      </c>
      <c r="C158" s="5">
        <v>88489</v>
      </c>
      <c r="D158" s="41" t="s">
        <v>61</v>
      </c>
      <c r="E158" s="28" t="s">
        <v>401</v>
      </c>
      <c r="F158" s="22" t="s">
        <v>6</v>
      </c>
      <c r="G158" s="67">
        <v>1307.77</v>
      </c>
      <c r="H158" s="129">
        <v>10.43</v>
      </c>
      <c r="I158" s="138">
        <f t="shared" si="10"/>
        <v>13640.041099999999</v>
      </c>
    </row>
    <row r="159" spans="1:9" s="23" customFormat="1" ht="19.5" customHeight="1">
      <c r="A159" s="6"/>
      <c r="B159" s="5" t="s">
        <v>142</v>
      </c>
      <c r="C159" s="5">
        <v>88486</v>
      </c>
      <c r="D159" s="41" t="s">
        <v>61</v>
      </c>
      <c r="E159" s="28" t="s">
        <v>100</v>
      </c>
      <c r="F159" s="5" t="s">
        <v>6</v>
      </c>
      <c r="G159" s="67">
        <v>579.57000000000005</v>
      </c>
      <c r="H159" s="129">
        <v>9.2200000000000006</v>
      </c>
      <c r="I159" s="138">
        <f t="shared" si="10"/>
        <v>5343.635400000001</v>
      </c>
    </row>
    <row r="160" spans="1:9" s="23" customFormat="1" ht="19.5" customHeight="1">
      <c r="A160" s="6"/>
      <c r="B160" s="5" t="s">
        <v>53</v>
      </c>
      <c r="C160" s="5" t="s">
        <v>259</v>
      </c>
      <c r="D160" s="41" t="s">
        <v>61</v>
      </c>
      <c r="E160" s="28" t="s">
        <v>102</v>
      </c>
      <c r="F160" s="5" t="s">
        <v>6</v>
      </c>
      <c r="G160" s="67">
        <v>25.72</v>
      </c>
      <c r="H160" s="129">
        <v>22.78</v>
      </c>
      <c r="I160" s="138">
        <f t="shared" si="10"/>
        <v>585.90160000000003</v>
      </c>
    </row>
    <row r="161" spans="2:9" s="23" customFormat="1" ht="19.5" customHeight="1">
      <c r="B161" s="5" t="s">
        <v>271</v>
      </c>
      <c r="C161" s="5" t="s">
        <v>260</v>
      </c>
      <c r="D161" s="41" t="s">
        <v>61</v>
      </c>
      <c r="E161" s="28" t="s">
        <v>337</v>
      </c>
      <c r="F161" s="5" t="s">
        <v>6</v>
      </c>
      <c r="G161" s="67">
        <v>21.6</v>
      </c>
      <c r="H161" s="129">
        <v>24.25</v>
      </c>
      <c r="I161" s="138">
        <f t="shared" si="10"/>
        <v>523.80000000000007</v>
      </c>
    </row>
    <row r="162" spans="2:9" s="23" customFormat="1" ht="19.5" customHeight="1">
      <c r="B162" s="5" t="s">
        <v>336</v>
      </c>
      <c r="C162" s="5" t="s">
        <v>259</v>
      </c>
      <c r="D162" s="41" t="s">
        <v>61</v>
      </c>
      <c r="E162" s="28" t="s">
        <v>557</v>
      </c>
      <c r="F162" s="5" t="s">
        <v>6</v>
      </c>
      <c r="G162" s="67">
        <v>62.56</v>
      </c>
      <c r="H162" s="129">
        <v>22.78</v>
      </c>
      <c r="I162" s="138">
        <f t="shared" si="10"/>
        <v>1425.1168</v>
      </c>
    </row>
    <row r="163" spans="2:9" s="23" customFormat="1" ht="19.5" customHeight="1">
      <c r="B163" s="80"/>
      <c r="C163" s="81"/>
      <c r="D163" s="81"/>
      <c r="E163" s="81"/>
      <c r="F163" s="81"/>
      <c r="G163" s="81"/>
      <c r="H163" s="127" t="s">
        <v>415</v>
      </c>
      <c r="I163" s="140">
        <f>SUM(I156:I162)</f>
        <v>32651.814900000001</v>
      </c>
    </row>
    <row r="164" spans="2:9" s="23" customFormat="1" ht="19.5" customHeight="1">
      <c r="B164" s="33"/>
      <c r="C164" s="33"/>
      <c r="D164" s="33"/>
      <c r="E164" s="33"/>
      <c r="F164" s="33"/>
      <c r="G164" s="88"/>
      <c r="H164" s="131"/>
      <c r="I164" s="141"/>
    </row>
    <row r="165" spans="2:9" s="23" customFormat="1" ht="19.5" customHeight="1">
      <c r="B165" s="46" t="s">
        <v>486</v>
      </c>
      <c r="C165" s="42"/>
      <c r="D165" s="42"/>
      <c r="E165" s="43" t="s">
        <v>487</v>
      </c>
      <c r="F165" s="43"/>
      <c r="G165" s="77"/>
      <c r="H165" s="123"/>
      <c r="I165" s="123"/>
    </row>
    <row r="166" spans="2:9" s="23" customFormat="1" ht="19.5" customHeight="1">
      <c r="B166" s="5" t="s">
        <v>35</v>
      </c>
      <c r="C166" s="5">
        <v>89401</v>
      </c>
      <c r="D166" s="41" t="s">
        <v>61</v>
      </c>
      <c r="E166" s="52" t="s">
        <v>596</v>
      </c>
      <c r="F166" s="62" t="s">
        <v>2</v>
      </c>
      <c r="G166" s="67">
        <v>23</v>
      </c>
      <c r="H166" s="129">
        <v>6</v>
      </c>
      <c r="I166" s="138">
        <f t="shared" ref="I166:I192" si="11">H166*G166</f>
        <v>138</v>
      </c>
    </row>
    <row r="167" spans="2:9" s="23" customFormat="1" ht="19.5" customHeight="1">
      <c r="B167" s="5" t="s">
        <v>36</v>
      </c>
      <c r="C167" s="5">
        <v>89446</v>
      </c>
      <c r="D167" s="41" t="s">
        <v>61</v>
      </c>
      <c r="E167" s="52" t="s">
        <v>597</v>
      </c>
      <c r="F167" s="62" t="s">
        <v>2</v>
      </c>
      <c r="G167" s="67">
        <v>8</v>
      </c>
      <c r="H167" s="129">
        <v>3.75</v>
      </c>
      <c r="I167" s="138">
        <f t="shared" si="11"/>
        <v>30</v>
      </c>
    </row>
    <row r="168" spans="2:9" s="23" customFormat="1" ht="19.5" customHeight="1">
      <c r="B168" s="5" t="s">
        <v>37</v>
      </c>
      <c r="C168" s="5">
        <v>89447</v>
      </c>
      <c r="D168" s="41" t="s">
        <v>61</v>
      </c>
      <c r="E168" s="52" t="s">
        <v>598</v>
      </c>
      <c r="F168" s="62" t="s">
        <v>2</v>
      </c>
      <c r="G168" s="67">
        <v>3</v>
      </c>
      <c r="H168" s="129">
        <v>7.53</v>
      </c>
      <c r="I168" s="138">
        <f t="shared" si="11"/>
        <v>22.59</v>
      </c>
    </row>
    <row r="169" spans="2:9" s="23" customFormat="1" ht="19.5" customHeight="1">
      <c r="B169" s="5" t="s">
        <v>164</v>
      </c>
      <c r="C169" s="5">
        <v>89448</v>
      </c>
      <c r="D169" s="41" t="s">
        <v>61</v>
      </c>
      <c r="E169" s="52" t="s">
        <v>599</v>
      </c>
      <c r="F169" s="62" t="s">
        <v>2</v>
      </c>
      <c r="G169" s="67">
        <v>11</v>
      </c>
      <c r="H169" s="129">
        <v>10.8</v>
      </c>
      <c r="I169" s="138">
        <f t="shared" si="11"/>
        <v>118.80000000000001</v>
      </c>
    </row>
    <row r="170" spans="2:9" s="23" customFormat="1" ht="19.5" customHeight="1">
      <c r="B170" s="5" t="s">
        <v>165</v>
      </c>
      <c r="C170" s="5">
        <v>89449</v>
      </c>
      <c r="D170" s="41" t="s">
        <v>61</v>
      </c>
      <c r="E170" s="52" t="s">
        <v>600</v>
      </c>
      <c r="F170" s="62" t="s">
        <v>2</v>
      </c>
      <c r="G170" s="67">
        <v>4</v>
      </c>
      <c r="H170" s="129">
        <v>13.37</v>
      </c>
      <c r="I170" s="138">
        <f t="shared" si="11"/>
        <v>53.48</v>
      </c>
    </row>
    <row r="171" spans="2:9" s="23" customFormat="1" ht="19.5" customHeight="1">
      <c r="B171" s="5" t="s">
        <v>166</v>
      </c>
      <c r="C171" s="5">
        <v>89450</v>
      </c>
      <c r="D171" s="41" t="s">
        <v>61</v>
      </c>
      <c r="E171" s="52" t="s">
        <v>601</v>
      </c>
      <c r="F171" s="62" t="s">
        <v>2</v>
      </c>
      <c r="G171" s="67">
        <v>69</v>
      </c>
      <c r="H171" s="129">
        <v>20.420000000000002</v>
      </c>
      <c r="I171" s="138">
        <f t="shared" si="11"/>
        <v>1408.98</v>
      </c>
    </row>
    <row r="172" spans="2:9" s="23" customFormat="1" ht="19.5" customHeight="1">
      <c r="B172" s="5" t="s">
        <v>167</v>
      </c>
      <c r="C172" s="5">
        <v>89404</v>
      </c>
      <c r="D172" s="41" t="s">
        <v>61</v>
      </c>
      <c r="E172" s="49" t="s">
        <v>602</v>
      </c>
      <c r="F172" s="41" t="s">
        <v>3</v>
      </c>
      <c r="G172" s="67">
        <v>14</v>
      </c>
      <c r="H172" s="129">
        <v>3.67</v>
      </c>
      <c r="I172" s="138">
        <f t="shared" si="11"/>
        <v>51.379999999999995</v>
      </c>
    </row>
    <row r="173" spans="2:9" s="23" customFormat="1" ht="19.5" customHeight="1">
      <c r="B173" s="5" t="s">
        <v>168</v>
      </c>
      <c r="C173" s="5">
        <v>89481</v>
      </c>
      <c r="D173" s="41" t="s">
        <v>61</v>
      </c>
      <c r="E173" s="49" t="s">
        <v>603</v>
      </c>
      <c r="F173" s="41" t="s">
        <v>3</v>
      </c>
      <c r="G173" s="67">
        <v>15</v>
      </c>
      <c r="H173" s="129">
        <v>3.32</v>
      </c>
      <c r="I173" s="138">
        <f t="shared" si="11"/>
        <v>49.8</v>
      </c>
    </row>
    <row r="174" spans="2:9" s="23" customFormat="1" ht="19.5" customHeight="1">
      <c r="B174" s="5" t="s">
        <v>169</v>
      </c>
      <c r="C174" s="5">
        <v>89492</v>
      </c>
      <c r="D174" s="41" t="s">
        <v>61</v>
      </c>
      <c r="E174" s="49" t="s">
        <v>604</v>
      </c>
      <c r="F174" s="41" t="s">
        <v>3</v>
      </c>
      <c r="G174" s="67">
        <v>42</v>
      </c>
      <c r="H174" s="129">
        <v>4.8</v>
      </c>
      <c r="I174" s="138">
        <f t="shared" si="11"/>
        <v>201.6</v>
      </c>
    </row>
    <row r="175" spans="2:9" s="23" customFormat="1" ht="19.5" customHeight="1">
      <c r="B175" s="5" t="s">
        <v>170</v>
      </c>
      <c r="C175" s="5">
        <v>89497</v>
      </c>
      <c r="D175" s="41" t="s">
        <v>61</v>
      </c>
      <c r="E175" s="49" t="s">
        <v>605</v>
      </c>
      <c r="F175" s="41" t="s">
        <v>3</v>
      </c>
      <c r="G175" s="67">
        <v>8</v>
      </c>
      <c r="H175" s="129">
        <v>7.5</v>
      </c>
      <c r="I175" s="138">
        <f t="shared" si="11"/>
        <v>60</v>
      </c>
    </row>
    <row r="176" spans="2:9" s="23" customFormat="1" ht="19.5" customHeight="1">
      <c r="B176" s="5" t="s">
        <v>171</v>
      </c>
      <c r="C176" s="5">
        <v>89505</v>
      </c>
      <c r="D176" s="41" t="s">
        <v>61</v>
      </c>
      <c r="E176" s="49" t="s">
        <v>606</v>
      </c>
      <c r="F176" s="41" t="s">
        <v>3</v>
      </c>
      <c r="G176" s="67">
        <v>2</v>
      </c>
      <c r="H176" s="129">
        <v>22.97</v>
      </c>
      <c r="I176" s="138">
        <f t="shared" si="11"/>
        <v>45.94</v>
      </c>
    </row>
    <row r="177" spans="1:9" s="23" customFormat="1" ht="19.5" customHeight="1">
      <c r="B177" s="5" t="s">
        <v>172</v>
      </c>
      <c r="C177" s="5">
        <v>89619</v>
      </c>
      <c r="D177" s="41" t="s">
        <v>61</v>
      </c>
      <c r="E177" s="49" t="s">
        <v>353</v>
      </c>
      <c r="F177" s="41" t="s">
        <v>3</v>
      </c>
      <c r="G177" s="67">
        <v>2</v>
      </c>
      <c r="H177" s="129">
        <v>5.86</v>
      </c>
      <c r="I177" s="138">
        <f t="shared" si="11"/>
        <v>11.72</v>
      </c>
    </row>
    <row r="178" spans="1:9" s="23" customFormat="1" ht="19.5" customHeight="1">
      <c r="B178" s="5" t="s">
        <v>173</v>
      </c>
      <c r="C178" s="5">
        <v>89622</v>
      </c>
      <c r="D178" s="41" t="s">
        <v>61</v>
      </c>
      <c r="E178" s="49" t="s">
        <v>355</v>
      </c>
      <c r="F178" s="41" t="s">
        <v>3</v>
      </c>
      <c r="G178" s="67">
        <v>1</v>
      </c>
      <c r="H178" s="129">
        <v>8.74</v>
      </c>
      <c r="I178" s="138">
        <f t="shared" si="11"/>
        <v>8.74</v>
      </c>
    </row>
    <row r="179" spans="1:9" s="23" customFormat="1" ht="19.5" customHeight="1">
      <c r="B179" s="5" t="s">
        <v>174</v>
      </c>
      <c r="C179" s="5">
        <v>89626</v>
      </c>
      <c r="D179" s="41" t="s">
        <v>61</v>
      </c>
      <c r="E179" s="49" t="s">
        <v>357</v>
      </c>
      <c r="F179" s="41" t="s">
        <v>3</v>
      </c>
      <c r="G179" s="67">
        <v>2</v>
      </c>
      <c r="H179" s="129">
        <v>16.850000000000001</v>
      </c>
      <c r="I179" s="138">
        <f t="shared" si="11"/>
        <v>33.700000000000003</v>
      </c>
    </row>
    <row r="180" spans="1:9" s="23" customFormat="1" ht="19.5" customHeight="1">
      <c r="B180" s="5" t="s">
        <v>175</v>
      </c>
      <c r="C180" s="5">
        <v>89627</v>
      </c>
      <c r="D180" s="41" t="s">
        <v>61</v>
      </c>
      <c r="E180" s="49" t="s">
        <v>359</v>
      </c>
      <c r="F180" s="41" t="s">
        <v>3</v>
      </c>
      <c r="G180" s="67">
        <v>5</v>
      </c>
      <c r="H180" s="129">
        <v>13.58</v>
      </c>
      <c r="I180" s="138">
        <f t="shared" si="11"/>
        <v>67.900000000000006</v>
      </c>
    </row>
    <row r="181" spans="1:9" s="23" customFormat="1" ht="19.5" customHeight="1">
      <c r="B181" s="5" t="s">
        <v>294</v>
      </c>
      <c r="C181" s="5">
        <v>89630</v>
      </c>
      <c r="D181" s="41" t="s">
        <v>61</v>
      </c>
      <c r="E181" s="49" t="s">
        <v>361</v>
      </c>
      <c r="F181" s="41" t="s">
        <v>3</v>
      </c>
      <c r="G181" s="67">
        <v>2</v>
      </c>
      <c r="H181" s="129">
        <v>40.520000000000003</v>
      </c>
      <c r="I181" s="138">
        <f t="shared" si="11"/>
        <v>81.040000000000006</v>
      </c>
    </row>
    <row r="182" spans="1:9" s="23" customFormat="1" ht="19.5" customHeight="1">
      <c r="B182" s="5" t="s">
        <v>295</v>
      </c>
      <c r="C182" s="5">
        <v>89438</v>
      </c>
      <c r="D182" s="41" t="s">
        <v>61</v>
      </c>
      <c r="E182" s="49" t="s">
        <v>363</v>
      </c>
      <c r="F182" s="41" t="s">
        <v>3</v>
      </c>
      <c r="G182" s="67">
        <v>6</v>
      </c>
      <c r="H182" s="129">
        <v>5.16</v>
      </c>
      <c r="I182" s="138">
        <f t="shared" si="11"/>
        <v>30.96</v>
      </c>
    </row>
    <row r="183" spans="1:9" s="23" customFormat="1" ht="19.5" customHeight="1">
      <c r="B183" s="5" t="s">
        <v>296</v>
      </c>
      <c r="C183" s="5">
        <v>89617</v>
      </c>
      <c r="D183" s="41" t="s">
        <v>61</v>
      </c>
      <c r="E183" s="49" t="s">
        <v>365</v>
      </c>
      <c r="F183" s="41" t="s">
        <v>3</v>
      </c>
      <c r="G183" s="67">
        <v>4</v>
      </c>
      <c r="H183" s="129">
        <v>4.71</v>
      </c>
      <c r="I183" s="138">
        <f t="shared" si="11"/>
        <v>18.84</v>
      </c>
    </row>
    <row r="184" spans="1:9" s="23" customFormat="1" ht="19.5" customHeight="1">
      <c r="B184" s="5" t="s">
        <v>352</v>
      </c>
      <c r="C184" s="5">
        <v>89623</v>
      </c>
      <c r="D184" s="41" t="s">
        <v>61</v>
      </c>
      <c r="E184" s="49" t="s">
        <v>369</v>
      </c>
      <c r="F184" s="41" t="s">
        <v>3</v>
      </c>
      <c r="G184" s="67">
        <v>1</v>
      </c>
      <c r="H184" s="129">
        <v>11.35</v>
      </c>
      <c r="I184" s="138">
        <f t="shared" si="11"/>
        <v>11.35</v>
      </c>
    </row>
    <row r="185" spans="1:9" ht="19.5" customHeight="1">
      <c r="A185" s="23"/>
      <c r="B185" s="5" t="s">
        <v>354</v>
      </c>
      <c r="C185" s="5">
        <v>89628</v>
      </c>
      <c r="D185" s="41" t="s">
        <v>61</v>
      </c>
      <c r="E185" s="49" t="s">
        <v>367</v>
      </c>
      <c r="F185" s="41" t="s">
        <v>3</v>
      </c>
      <c r="G185" s="67">
        <v>8</v>
      </c>
      <c r="H185" s="129">
        <v>26.92</v>
      </c>
      <c r="I185" s="138">
        <f t="shared" si="11"/>
        <v>215.36</v>
      </c>
    </row>
    <row r="186" spans="1:9" ht="19.5" customHeight="1">
      <c r="A186" s="23"/>
      <c r="B186" s="5" t="s">
        <v>356</v>
      </c>
      <c r="C186" s="115">
        <v>94495</v>
      </c>
      <c r="D186" s="41" t="s">
        <v>61</v>
      </c>
      <c r="E186" s="52" t="s">
        <v>143</v>
      </c>
      <c r="F186" s="62" t="s">
        <v>3</v>
      </c>
      <c r="G186" s="67">
        <v>4</v>
      </c>
      <c r="H186" s="129">
        <v>54.25</v>
      </c>
      <c r="I186" s="138">
        <f t="shared" si="11"/>
        <v>217</v>
      </c>
    </row>
    <row r="187" spans="1:9" ht="19.5" customHeight="1">
      <c r="A187" s="23"/>
      <c r="B187" s="5" t="s">
        <v>358</v>
      </c>
      <c r="C187" s="115">
        <v>94496</v>
      </c>
      <c r="D187" s="41" t="s">
        <v>61</v>
      </c>
      <c r="E187" s="52" t="s">
        <v>348</v>
      </c>
      <c r="F187" s="62" t="s">
        <v>3</v>
      </c>
      <c r="G187" s="67">
        <v>2</v>
      </c>
      <c r="H187" s="129">
        <v>64.13</v>
      </c>
      <c r="I187" s="138">
        <f t="shared" si="11"/>
        <v>128.26</v>
      </c>
    </row>
    <row r="188" spans="1:9" ht="19.5" customHeight="1">
      <c r="B188" s="5" t="s">
        <v>360</v>
      </c>
      <c r="C188" s="115">
        <v>94497</v>
      </c>
      <c r="D188" s="41" t="s">
        <v>61</v>
      </c>
      <c r="E188" s="52" t="s">
        <v>228</v>
      </c>
      <c r="F188" s="62" t="s">
        <v>3</v>
      </c>
      <c r="G188" s="67">
        <v>1</v>
      </c>
      <c r="H188" s="129">
        <v>73.27</v>
      </c>
      <c r="I188" s="138">
        <f t="shared" si="11"/>
        <v>73.27</v>
      </c>
    </row>
    <row r="189" spans="1:9" ht="19.5" customHeight="1">
      <c r="B189" s="5" t="s">
        <v>362</v>
      </c>
      <c r="C189" s="115">
        <v>94498</v>
      </c>
      <c r="D189" s="41" t="s">
        <v>61</v>
      </c>
      <c r="E189" s="52" t="s">
        <v>349</v>
      </c>
      <c r="F189" s="62" t="s">
        <v>3</v>
      </c>
      <c r="G189" s="67">
        <v>1</v>
      </c>
      <c r="H189" s="129">
        <v>91.79</v>
      </c>
      <c r="I189" s="138">
        <f t="shared" si="11"/>
        <v>91.79</v>
      </c>
    </row>
    <row r="190" spans="1:9" ht="19.5" customHeight="1">
      <c r="B190" s="5" t="s">
        <v>364</v>
      </c>
      <c r="C190" s="115">
        <v>94499</v>
      </c>
      <c r="D190" s="41" t="s">
        <v>61</v>
      </c>
      <c r="E190" s="31" t="s">
        <v>350</v>
      </c>
      <c r="F190" s="62" t="s">
        <v>3</v>
      </c>
      <c r="G190" s="67">
        <v>2</v>
      </c>
      <c r="H190" s="129">
        <v>157.59</v>
      </c>
      <c r="I190" s="138">
        <f t="shared" si="11"/>
        <v>315.18</v>
      </c>
    </row>
    <row r="191" spans="1:9" ht="19.5" customHeight="1">
      <c r="B191" s="5" t="s">
        <v>366</v>
      </c>
      <c r="C191" s="114">
        <v>89985</v>
      </c>
      <c r="D191" s="41" t="s">
        <v>61</v>
      </c>
      <c r="E191" s="52" t="s">
        <v>351</v>
      </c>
      <c r="F191" s="62" t="s">
        <v>3</v>
      </c>
      <c r="G191" s="67">
        <v>1</v>
      </c>
      <c r="H191" s="129">
        <v>47.31</v>
      </c>
      <c r="I191" s="138">
        <f t="shared" si="11"/>
        <v>47.31</v>
      </c>
    </row>
    <row r="192" spans="1:9" ht="19.5" customHeight="1">
      <c r="B192" s="5" t="s">
        <v>368</v>
      </c>
      <c r="C192" s="22"/>
      <c r="D192" s="41" t="s">
        <v>69</v>
      </c>
      <c r="E192" s="49" t="s">
        <v>327</v>
      </c>
      <c r="F192" s="41" t="s">
        <v>3</v>
      </c>
      <c r="G192" s="67">
        <v>1</v>
      </c>
      <c r="H192" s="129">
        <v>1800</v>
      </c>
      <c r="I192" s="138">
        <f t="shared" si="11"/>
        <v>1800</v>
      </c>
    </row>
    <row r="193" spans="2:9" ht="19.5" customHeight="1">
      <c r="B193" s="80"/>
      <c r="C193" s="81"/>
      <c r="D193" s="81"/>
      <c r="E193" s="81"/>
      <c r="F193" s="81"/>
      <c r="G193" s="81"/>
      <c r="H193" s="127" t="s">
        <v>415</v>
      </c>
      <c r="I193" s="140">
        <f>SUM(I166:I192)</f>
        <v>5332.99</v>
      </c>
    </row>
    <row r="194" spans="2:9" ht="19.5" customHeight="1">
      <c r="B194" s="6"/>
      <c r="C194" s="38"/>
      <c r="D194" s="38"/>
      <c r="E194" s="38"/>
      <c r="F194" s="38"/>
      <c r="G194" s="73"/>
      <c r="H194" s="132"/>
      <c r="I194" s="132"/>
    </row>
    <row r="195" spans="2:9" ht="19.5" customHeight="1">
      <c r="B195" s="46" t="s">
        <v>488</v>
      </c>
      <c r="C195" s="42"/>
      <c r="D195" s="42"/>
      <c r="E195" s="43" t="s">
        <v>489</v>
      </c>
      <c r="F195" s="43"/>
      <c r="G195" s="77"/>
      <c r="H195" s="123"/>
      <c r="I195" s="123"/>
    </row>
    <row r="196" spans="2:9" ht="19.5" customHeight="1">
      <c r="B196" s="5" t="s">
        <v>176</v>
      </c>
      <c r="C196" s="5">
        <v>89711</v>
      </c>
      <c r="D196" s="41" t="s">
        <v>61</v>
      </c>
      <c r="E196" s="52" t="s">
        <v>609</v>
      </c>
      <c r="F196" s="62" t="s">
        <v>2</v>
      </c>
      <c r="G196" s="67">
        <v>28</v>
      </c>
      <c r="H196" s="129">
        <v>14.42</v>
      </c>
      <c r="I196" s="138">
        <f t="shared" ref="I196:I213" si="12">H196*G196</f>
        <v>403.76</v>
      </c>
    </row>
    <row r="197" spans="2:9" ht="19.5" customHeight="1">
      <c r="B197" s="5" t="s">
        <v>177</v>
      </c>
      <c r="C197" s="5">
        <v>89712</v>
      </c>
      <c r="D197" s="41" t="s">
        <v>61</v>
      </c>
      <c r="E197" s="52" t="s">
        <v>610</v>
      </c>
      <c r="F197" s="62" t="s">
        <v>2</v>
      </c>
      <c r="G197" s="67">
        <v>25</v>
      </c>
      <c r="H197" s="129">
        <v>20.78</v>
      </c>
      <c r="I197" s="138">
        <f t="shared" si="12"/>
        <v>519.5</v>
      </c>
    </row>
    <row r="198" spans="2:9" ht="19.5" customHeight="1">
      <c r="B198" s="5" t="s">
        <v>178</v>
      </c>
      <c r="C198" s="5">
        <v>89848</v>
      </c>
      <c r="D198" s="41" t="s">
        <v>61</v>
      </c>
      <c r="E198" s="52" t="s">
        <v>608</v>
      </c>
      <c r="F198" s="62" t="s">
        <v>2</v>
      </c>
      <c r="G198" s="67">
        <v>77</v>
      </c>
      <c r="H198" s="129">
        <v>19.96</v>
      </c>
      <c r="I198" s="138">
        <f t="shared" si="12"/>
        <v>1536.92</v>
      </c>
    </row>
    <row r="199" spans="2:9" ht="19.5" customHeight="1">
      <c r="B199" s="5" t="s">
        <v>44</v>
      </c>
      <c r="C199" s="5">
        <v>89849</v>
      </c>
      <c r="D199" s="41" t="s">
        <v>61</v>
      </c>
      <c r="E199" s="52" t="s">
        <v>611</v>
      </c>
      <c r="F199" s="62" t="s">
        <v>2</v>
      </c>
      <c r="G199" s="67">
        <v>2</v>
      </c>
      <c r="H199" s="129">
        <v>35.67</v>
      </c>
      <c r="I199" s="138">
        <f t="shared" si="12"/>
        <v>71.34</v>
      </c>
    </row>
    <row r="200" spans="2:9" ht="19.5" customHeight="1">
      <c r="B200" s="5" t="s">
        <v>45</v>
      </c>
      <c r="C200" s="5">
        <v>89726</v>
      </c>
      <c r="D200" s="41" t="s">
        <v>61</v>
      </c>
      <c r="E200" s="52" t="s">
        <v>612</v>
      </c>
      <c r="F200" s="62" t="s">
        <v>3</v>
      </c>
      <c r="G200" s="67">
        <v>4</v>
      </c>
      <c r="H200" s="129">
        <v>6.34</v>
      </c>
      <c r="I200" s="138">
        <f t="shared" si="12"/>
        <v>25.36</v>
      </c>
    </row>
    <row r="201" spans="2:9" ht="19.5" customHeight="1">
      <c r="B201" s="5" t="s">
        <v>55</v>
      </c>
      <c r="C201" s="5">
        <v>89724</v>
      </c>
      <c r="D201" s="41" t="s">
        <v>61</v>
      </c>
      <c r="E201" s="52" t="s">
        <v>613</v>
      </c>
      <c r="F201" s="62" t="s">
        <v>3</v>
      </c>
      <c r="G201" s="67">
        <v>20</v>
      </c>
      <c r="H201" s="129">
        <v>5.7</v>
      </c>
      <c r="I201" s="138">
        <f t="shared" si="12"/>
        <v>114</v>
      </c>
    </row>
    <row r="202" spans="2:9" ht="19.5" customHeight="1">
      <c r="B202" s="5" t="s">
        <v>56</v>
      </c>
      <c r="C202" s="5">
        <v>89809</v>
      </c>
      <c r="D202" s="41" t="s">
        <v>61</v>
      </c>
      <c r="E202" s="52" t="s">
        <v>614</v>
      </c>
      <c r="F202" s="62" t="s">
        <v>3</v>
      </c>
      <c r="G202" s="67">
        <v>8</v>
      </c>
      <c r="H202" s="129">
        <v>12.09</v>
      </c>
      <c r="I202" s="138">
        <f t="shared" si="12"/>
        <v>96.72</v>
      </c>
    </row>
    <row r="203" spans="2:9" ht="19.5" customHeight="1">
      <c r="B203" s="5" t="s">
        <v>179</v>
      </c>
      <c r="C203" s="5">
        <v>89783</v>
      </c>
      <c r="D203" s="41" t="s">
        <v>61</v>
      </c>
      <c r="E203" s="52" t="s">
        <v>370</v>
      </c>
      <c r="F203" s="62" t="s">
        <v>3</v>
      </c>
      <c r="G203" s="67">
        <v>9</v>
      </c>
      <c r="H203" s="129">
        <v>8.5500000000000007</v>
      </c>
      <c r="I203" s="138">
        <f t="shared" si="12"/>
        <v>76.95</v>
      </c>
    </row>
    <row r="204" spans="2:9" ht="19.5" customHeight="1">
      <c r="B204" s="5" t="s">
        <v>180</v>
      </c>
      <c r="C204" s="5">
        <v>89834</v>
      </c>
      <c r="D204" s="41" t="s">
        <v>61</v>
      </c>
      <c r="E204" s="52" t="s">
        <v>371</v>
      </c>
      <c r="F204" s="62" t="s">
        <v>3</v>
      </c>
      <c r="G204" s="67">
        <v>5</v>
      </c>
      <c r="H204" s="129">
        <v>24.48</v>
      </c>
      <c r="I204" s="138">
        <f t="shared" si="12"/>
        <v>122.4</v>
      </c>
    </row>
    <row r="205" spans="2:9" ht="19.5" customHeight="1">
      <c r="B205" s="5" t="s">
        <v>181</v>
      </c>
      <c r="C205" s="5">
        <v>89834</v>
      </c>
      <c r="D205" s="41" t="s">
        <v>61</v>
      </c>
      <c r="E205" s="52" t="s">
        <v>231</v>
      </c>
      <c r="F205" s="62" t="s">
        <v>3</v>
      </c>
      <c r="G205" s="67">
        <v>3</v>
      </c>
      <c r="H205" s="129">
        <v>24.48</v>
      </c>
      <c r="I205" s="138">
        <f t="shared" si="12"/>
        <v>73.44</v>
      </c>
    </row>
    <row r="206" spans="2:9" ht="19.5" customHeight="1">
      <c r="B206" s="5" t="s">
        <v>182</v>
      </c>
      <c r="C206" s="5">
        <v>89707</v>
      </c>
      <c r="D206" s="41" t="s">
        <v>61</v>
      </c>
      <c r="E206" s="52" t="s">
        <v>144</v>
      </c>
      <c r="F206" s="62" t="s">
        <v>3</v>
      </c>
      <c r="G206" s="67">
        <v>4</v>
      </c>
      <c r="H206" s="129">
        <v>22.38</v>
      </c>
      <c r="I206" s="138">
        <f t="shared" si="12"/>
        <v>89.52</v>
      </c>
    </row>
    <row r="207" spans="2:9" ht="19.5" customHeight="1">
      <c r="B207" s="5" t="s">
        <v>183</v>
      </c>
      <c r="C207" s="5">
        <v>89709</v>
      </c>
      <c r="D207" s="41" t="s">
        <v>61</v>
      </c>
      <c r="E207" s="52" t="s">
        <v>607</v>
      </c>
      <c r="F207" s="62" t="s">
        <v>3</v>
      </c>
      <c r="G207" s="67">
        <v>4</v>
      </c>
      <c r="H207" s="129">
        <v>8.3800000000000008</v>
      </c>
      <c r="I207" s="138">
        <f t="shared" si="12"/>
        <v>33.520000000000003</v>
      </c>
    </row>
    <row r="208" spans="2:9" ht="19.5" customHeight="1">
      <c r="B208" s="5" t="s">
        <v>184</v>
      </c>
      <c r="C208" s="5" t="s">
        <v>276</v>
      </c>
      <c r="D208" s="41" t="s">
        <v>128</v>
      </c>
      <c r="E208" s="52" t="s">
        <v>345</v>
      </c>
      <c r="F208" s="62" t="s">
        <v>3</v>
      </c>
      <c r="G208" s="67">
        <v>4</v>
      </c>
      <c r="H208" s="129">
        <v>49.12</v>
      </c>
      <c r="I208" s="138">
        <f t="shared" si="12"/>
        <v>196.48</v>
      </c>
    </row>
    <row r="209" spans="1:9" s="23" customFormat="1" ht="25.5">
      <c r="A209" s="6"/>
      <c r="B209" s="5" t="s">
        <v>185</v>
      </c>
      <c r="C209" s="5">
        <v>72290</v>
      </c>
      <c r="D209" s="41" t="s">
        <v>61</v>
      </c>
      <c r="E209" s="31" t="s">
        <v>145</v>
      </c>
      <c r="F209" s="62" t="s">
        <v>3</v>
      </c>
      <c r="G209" s="67">
        <v>10</v>
      </c>
      <c r="H209" s="129">
        <v>403.77</v>
      </c>
      <c r="I209" s="138">
        <f t="shared" si="12"/>
        <v>4037.7</v>
      </c>
    </row>
    <row r="210" spans="1:9" s="23" customFormat="1" ht="25.5">
      <c r="A210" s="6"/>
      <c r="B210" s="5" t="s">
        <v>186</v>
      </c>
      <c r="C210" s="5" t="s">
        <v>255</v>
      </c>
      <c r="D210" s="41" t="s">
        <v>61</v>
      </c>
      <c r="E210" s="31" t="s">
        <v>333</v>
      </c>
      <c r="F210" s="62" t="s">
        <v>3</v>
      </c>
      <c r="G210" s="67">
        <v>1</v>
      </c>
      <c r="H210" s="129">
        <v>206.2</v>
      </c>
      <c r="I210" s="138">
        <f t="shared" si="12"/>
        <v>206.2</v>
      </c>
    </row>
    <row r="211" spans="1:9" s="23" customFormat="1" ht="19.5" customHeight="1">
      <c r="A211" s="6"/>
      <c r="B211" s="5" t="s">
        <v>187</v>
      </c>
      <c r="C211" s="5" t="s">
        <v>257</v>
      </c>
      <c r="D211" s="41" t="s">
        <v>61</v>
      </c>
      <c r="E211" s="31" t="s">
        <v>230</v>
      </c>
      <c r="F211" s="62" t="s">
        <v>3</v>
      </c>
      <c r="G211" s="67">
        <v>4</v>
      </c>
      <c r="H211" s="129">
        <v>1620.23</v>
      </c>
      <c r="I211" s="138">
        <f t="shared" si="12"/>
        <v>6480.92</v>
      </c>
    </row>
    <row r="212" spans="1:9" s="23" customFormat="1" ht="19.5" customHeight="1">
      <c r="B212" s="5" t="s">
        <v>188</v>
      </c>
      <c r="C212" s="116">
        <v>95463</v>
      </c>
      <c r="D212" s="41" t="s">
        <v>61</v>
      </c>
      <c r="E212" s="31" t="s">
        <v>229</v>
      </c>
      <c r="F212" s="62" t="s">
        <v>3</v>
      </c>
      <c r="G212" s="67">
        <v>1</v>
      </c>
      <c r="H212" s="129">
        <v>1458.76</v>
      </c>
      <c r="I212" s="138">
        <f t="shared" si="12"/>
        <v>1458.76</v>
      </c>
    </row>
    <row r="213" spans="1:9" s="23" customFormat="1" ht="19.5" customHeight="1">
      <c r="B213" s="5" t="s">
        <v>189</v>
      </c>
      <c r="C213" s="5" t="s">
        <v>279</v>
      </c>
      <c r="D213" s="41" t="s">
        <v>128</v>
      </c>
      <c r="E213" s="31" t="s">
        <v>344</v>
      </c>
      <c r="F213" s="62" t="s">
        <v>2</v>
      </c>
      <c r="G213" s="67">
        <v>8.42</v>
      </c>
      <c r="H213" s="129">
        <v>159.37</v>
      </c>
      <c r="I213" s="138">
        <f t="shared" si="12"/>
        <v>1341.8954000000001</v>
      </c>
    </row>
    <row r="214" spans="1:9" s="23" customFormat="1" ht="19.5" customHeight="1">
      <c r="B214" s="80"/>
      <c r="C214" s="81"/>
      <c r="D214" s="81"/>
      <c r="E214" s="81"/>
      <c r="F214" s="81"/>
      <c r="G214" s="81"/>
      <c r="H214" s="127" t="s">
        <v>415</v>
      </c>
      <c r="I214" s="140">
        <f>SUM(I196:I213)</f>
        <v>16885.385399999999</v>
      </c>
    </row>
    <row r="215" spans="1:9" s="23" customFormat="1" ht="19.5" customHeight="1">
      <c r="B215" s="53"/>
      <c r="C215" s="53"/>
      <c r="D215" s="53"/>
      <c r="E215" s="1"/>
      <c r="F215" s="9"/>
      <c r="G215" s="85"/>
      <c r="H215" s="133"/>
      <c r="I215" s="133"/>
    </row>
    <row r="216" spans="1:9" s="23" customFormat="1" ht="19.5" customHeight="1">
      <c r="B216" s="46" t="s">
        <v>490</v>
      </c>
      <c r="C216" s="42"/>
      <c r="D216" s="42"/>
      <c r="E216" s="43" t="s">
        <v>4</v>
      </c>
      <c r="F216" s="43"/>
      <c r="G216" s="77"/>
      <c r="H216" s="123"/>
      <c r="I216" s="123"/>
    </row>
    <row r="217" spans="1:9" s="23" customFormat="1" ht="25.5">
      <c r="B217" s="5" t="s">
        <v>38</v>
      </c>
      <c r="C217" s="5"/>
      <c r="D217" s="41" t="s">
        <v>561</v>
      </c>
      <c r="E217" s="31" t="s">
        <v>70</v>
      </c>
      <c r="F217" s="27" t="s">
        <v>3</v>
      </c>
      <c r="G217" s="67">
        <v>2</v>
      </c>
      <c r="H217" s="129">
        <v>55</v>
      </c>
      <c r="I217" s="138">
        <f t="shared" ref="I217:I237" si="13">H217*G217</f>
        <v>110</v>
      </c>
    </row>
    <row r="218" spans="1:9" s="23" customFormat="1" ht="25.5">
      <c r="B218" s="5" t="s">
        <v>190</v>
      </c>
      <c r="C218" s="117">
        <v>86888</v>
      </c>
      <c r="D218" s="41" t="s">
        <v>61</v>
      </c>
      <c r="E218" s="31" t="s">
        <v>314</v>
      </c>
      <c r="F218" s="27" t="s">
        <v>3</v>
      </c>
      <c r="G218" s="67">
        <v>5</v>
      </c>
      <c r="H218" s="129">
        <v>389.81</v>
      </c>
      <c r="I218" s="138">
        <f t="shared" si="13"/>
        <v>1949.05</v>
      </c>
    </row>
    <row r="219" spans="1:9" s="23" customFormat="1" ht="25.5">
      <c r="B219" s="5" t="s">
        <v>191</v>
      </c>
      <c r="C219" s="5">
        <v>40729</v>
      </c>
      <c r="D219" s="41" t="s">
        <v>61</v>
      </c>
      <c r="E219" s="31" t="s">
        <v>71</v>
      </c>
      <c r="F219" s="27" t="s">
        <v>3</v>
      </c>
      <c r="G219" s="67">
        <v>5</v>
      </c>
      <c r="H219" s="129">
        <v>185.19</v>
      </c>
      <c r="I219" s="138">
        <f t="shared" si="13"/>
        <v>925.95</v>
      </c>
    </row>
    <row r="220" spans="1:9" s="23" customFormat="1" ht="25.5">
      <c r="B220" s="5" t="s">
        <v>192</v>
      </c>
      <c r="C220" s="5">
        <v>86931</v>
      </c>
      <c r="D220" s="41" t="s">
        <v>61</v>
      </c>
      <c r="E220" s="31" t="s">
        <v>313</v>
      </c>
      <c r="F220" s="27" t="s">
        <v>3</v>
      </c>
      <c r="G220" s="67">
        <v>3</v>
      </c>
      <c r="H220" s="129">
        <v>397.89</v>
      </c>
      <c r="I220" s="138">
        <f t="shared" si="13"/>
        <v>1193.67</v>
      </c>
    </row>
    <row r="221" spans="1:9" s="23" customFormat="1" ht="19.5" customHeight="1">
      <c r="B221" s="5" t="s">
        <v>193</v>
      </c>
      <c r="C221" s="5"/>
      <c r="D221" s="41" t="s">
        <v>561</v>
      </c>
      <c r="E221" s="31" t="s">
        <v>315</v>
      </c>
      <c r="F221" s="27" t="s">
        <v>3</v>
      </c>
      <c r="G221" s="67">
        <v>8</v>
      </c>
      <c r="H221" s="129">
        <v>30</v>
      </c>
      <c r="I221" s="138">
        <f t="shared" si="13"/>
        <v>240</v>
      </c>
    </row>
    <row r="222" spans="1:9" s="23" customFormat="1" ht="19.5" customHeight="1">
      <c r="B222" s="5" t="s">
        <v>194</v>
      </c>
      <c r="C222" s="5" t="s">
        <v>256</v>
      </c>
      <c r="D222" s="41" t="s">
        <v>61</v>
      </c>
      <c r="E222" s="31" t="s">
        <v>328</v>
      </c>
      <c r="F222" s="27" t="s">
        <v>3</v>
      </c>
      <c r="G222" s="67">
        <v>1</v>
      </c>
      <c r="H222" s="129">
        <v>488.32</v>
      </c>
      <c r="I222" s="138">
        <f t="shared" si="13"/>
        <v>488.32</v>
      </c>
    </row>
    <row r="223" spans="1:9" s="23" customFormat="1" ht="25.5">
      <c r="B223" s="5" t="s">
        <v>195</v>
      </c>
      <c r="C223" s="5">
        <v>86942</v>
      </c>
      <c r="D223" s="41" t="s">
        <v>61</v>
      </c>
      <c r="E223" s="31" t="s">
        <v>72</v>
      </c>
      <c r="F223" s="27" t="s">
        <v>3</v>
      </c>
      <c r="G223" s="67">
        <v>5</v>
      </c>
      <c r="H223" s="129">
        <v>179.23</v>
      </c>
      <c r="I223" s="138">
        <f t="shared" si="13"/>
        <v>896.15</v>
      </c>
    </row>
    <row r="224" spans="1:9" s="23" customFormat="1" ht="38.25">
      <c r="B224" s="5" t="s">
        <v>196</v>
      </c>
      <c r="C224" s="5">
        <v>86938</v>
      </c>
      <c r="D224" s="41" t="s">
        <v>61</v>
      </c>
      <c r="E224" s="31" t="s">
        <v>316</v>
      </c>
      <c r="F224" s="27" t="s">
        <v>3</v>
      </c>
      <c r="G224" s="67">
        <v>6</v>
      </c>
      <c r="H224" s="129">
        <v>278.61</v>
      </c>
      <c r="I224" s="138">
        <f t="shared" si="13"/>
        <v>1671.66</v>
      </c>
    </row>
    <row r="225" spans="1:9" s="23" customFormat="1" ht="19.5" customHeight="1">
      <c r="B225" s="5" t="s">
        <v>197</v>
      </c>
      <c r="C225" s="5">
        <v>86906</v>
      </c>
      <c r="D225" s="41" t="s">
        <v>61</v>
      </c>
      <c r="E225" s="31" t="s">
        <v>73</v>
      </c>
      <c r="F225" s="27" t="s">
        <v>3</v>
      </c>
      <c r="G225" s="67">
        <v>11</v>
      </c>
      <c r="H225" s="129">
        <v>42.5</v>
      </c>
      <c r="I225" s="138">
        <f t="shared" si="13"/>
        <v>467.5</v>
      </c>
    </row>
    <row r="226" spans="1:9" s="23" customFormat="1" ht="19.5" customHeight="1">
      <c r="B226" s="5" t="s">
        <v>198</v>
      </c>
      <c r="C226" s="5"/>
      <c r="D226" s="41" t="s">
        <v>561</v>
      </c>
      <c r="E226" s="31" t="s">
        <v>74</v>
      </c>
      <c r="F226" s="27" t="s">
        <v>3</v>
      </c>
      <c r="G226" s="67">
        <v>8</v>
      </c>
      <c r="H226" s="129">
        <v>35</v>
      </c>
      <c r="I226" s="138">
        <f t="shared" si="13"/>
        <v>280</v>
      </c>
    </row>
    <row r="227" spans="1:9" s="23" customFormat="1" ht="19.5" customHeight="1">
      <c r="B227" s="5" t="s">
        <v>199</v>
      </c>
      <c r="C227" s="5"/>
      <c r="D227" s="41" t="s">
        <v>561</v>
      </c>
      <c r="E227" s="28" t="s">
        <v>75</v>
      </c>
      <c r="F227" s="27" t="s">
        <v>3</v>
      </c>
      <c r="G227" s="67">
        <v>4</v>
      </c>
      <c r="H227" s="129">
        <v>22</v>
      </c>
      <c r="I227" s="138">
        <f t="shared" si="13"/>
        <v>88</v>
      </c>
    </row>
    <row r="228" spans="1:9" s="23" customFormat="1" ht="19.5" customHeight="1">
      <c r="B228" s="5" t="s">
        <v>200</v>
      </c>
      <c r="C228" s="5"/>
      <c r="D228" s="41" t="s">
        <v>69</v>
      </c>
      <c r="E228" s="28" t="s">
        <v>317</v>
      </c>
      <c r="F228" s="27" t="s">
        <v>3</v>
      </c>
      <c r="G228" s="67">
        <v>2</v>
      </c>
      <c r="H228" s="129">
        <v>25</v>
      </c>
      <c r="I228" s="138">
        <f t="shared" si="13"/>
        <v>50</v>
      </c>
    </row>
    <row r="229" spans="1:9" s="23" customFormat="1" ht="19.5" customHeight="1">
      <c r="B229" s="5" t="s">
        <v>201</v>
      </c>
      <c r="C229" s="5"/>
      <c r="D229" s="41" t="s">
        <v>561</v>
      </c>
      <c r="E229" s="31" t="s">
        <v>76</v>
      </c>
      <c r="F229" s="22" t="s">
        <v>3</v>
      </c>
      <c r="G229" s="67">
        <v>9</v>
      </c>
      <c r="H229" s="129">
        <v>20</v>
      </c>
      <c r="I229" s="138">
        <f t="shared" si="13"/>
        <v>180</v>
      </c>
    </row>
    <row r="230" spans="1:9" s="23" customFormat="1" ht="19.5" customHeight="1">
      <c r="B230" s="5" t="s">
        <v>202</v>
      </c>
      <c r="C230" s="5"/>
      <c r="D230" s="41" t="s">
        <v>561</v>
      </c>
      <c r="E230" s="31" t="s">
        <v>77</v>
      </c>
      <c r="F230" s="22" t="s">
        <v>3</v>
      </c>
      <c r="G230" s="67">
        <v>9</v>
      </c>
      <c r="H230" s="129">
        <v>32</v>
      </c>
      <c r="I230" s="138">
        <f t="shared" si="13"/>
        <v>288</v>
      </c>
    </row>
    <row r="231" spans="1:9" s="23" customFormat="1" ht="25.5">
      <c r="B231" s="5" t="s">
        <v>203</v>
      </c>
      <c r="C231" s="5">
        <v>86920</v>
      </c>
      <c r="D231" s="41" t="s">
        <v>61</v>
      </c>
      <c r="E231" s="31" t="s">
        <v>615</v>
      </c>
      <c r="F231" s="22" t="s">
        <v>3</v>
      </c>
      <c r="G231" s="67">
        <v>1</v>
      </c>
      <c r="H231" s="129">
        <v>682.73</v>
      </c>
      <c r="I231" s="138">
        <f t="shared" si="13"/>
        <v>682.73</v>
      </c>
    </row>
    <row r="232" spans="1:9" s="23" customFormat="1" ht="38.25">
      <c r="B232" s="5" t="s">
        <v>318</v>
      </c>
      <c r="C232" s="5">
        <v>86936</v>
      </c>
      <c r="D232" s="41" t="s">
        <v>61</v>
      </c>
      <c r="E232" s="31" t="s">
        <v>78</v>
      </c>
      <c r="F232" s="22" t="s">
        <v>3</v>
      </c>
      <c r="G232" s="67">
        <v>4</v>
      </c>
      <c r="H232" s="129">
        <v>300.58999999999997</v>
      </c>
      <c r="I232" s="138">
        <f t="shared" si="13"/>
        <v>1202.3599999999999</v>
      </c>
    </row>
    <row r="233" spans="1:9" ht="19.5" customHeight="1">
      <c r="A233" s="23"/>
      <c r="B233" s="5" t="s">
        <v>319</v>
      </c>
      <c r="C233" s="5">
        <v>86915</v>
      </c>
      <c r="D233" s="41" t="s">
        <v>61</v>
      </c>
      <c r="E233" s="31" t="s">
        <v>79</v>
      </c>
      <c r="F233" s="22" t="s">
        <v>3</v>
      </c>
      <c r="G233" s="67">
        <v>5</v>
      </c>
      <c r="H233" s="129">
        <v>71.239999999999995</v>
      </c>
      <c r="I233" s="138">
        <f t="shared" si="13"/>
        <v>356.2</v>
      </c>
    </row>
    <row r="234" spans="1:9" ht="38.25">
      <c r="A234" s="23"/>
      <c r="B234" s="5" t="s">
        <v>320</v>
      </c>
      <c r="C234" s="5">
        <v>86936</v>
      </c>
      <c r="D234" s="41" t="s">
        <v>61</v>
      </c>
      <c r="E234" s="31" t="s">
        <v>325</v>
      </c>
      <c r="F234" s="22" t="s">
        <v>3</v>
      </c>
      <c r="G234" s="67">
        <v>2</v>
      </c>
      <c r="H234" s="129">
        <v>300.58999999999997</v>
      </c>
      <c r="I234" s="138">
        <f t="shared" si="13"/>
        <v>601.17999999999995</v>
      </c>
    </row>
    <row r="235" spans="1:9" ht="19.5" customHeight="1">
      <c r="A235" s="23"/>
      <c r="B235" s="5" t="s">
        <v>321</v>
      </c>
      <c r="C235" s="5"/>
      <c r="D235" s="41" t="s">
        <v>561</v>
      </c>
      <c r="E235" s="31" t="s">
        <v>326</v>
      </c>
      <c r="F235" s="22" t="s">
        <v>3</v>
      </c>
      <c r="G235" s="67">
        <v>1</v>
      </c>
      <c r="H235" s="129">
        <v>110</v>
      </c>
      <c r="I235" s="138">
        <f t="shared" si="13"/>
        <v>110</v>
      </c>
    </row>
    <row r="236" spans="1:9" ht="25.5">
      <c r="B236" s="5" t="s">
        <v>322</v>
      </c>
      <c r="C236" s="5">
        <v>9535</v>
      </c>
      <c r="D236" s="41" t="s">
        <v>61</v>
      </c>
      <c r="E236" s="31" t="s">
        <v>324</v>
      </c>
      <c r="F236" s="22" t="s">
        <v>3</v>
      </c>
      <c r="G236" s="67">
        <v>1</v>
      </c>
      <c r="H236" s="129">
        <v>55.22</v>
      </c>
      <c r="I236" s="138">
        <f t="shared" si="13"/>
        <v>55.22</v>
      </c>
    </row>
    <row r="237" spans="1:9" ht="25.5">
      <c r="B237" s="5" t="s">
        <v>323</v>
      </c>
      <c r="C237" s="5">
        <v>86915</v>
      </c>
      <c r="D237" s="41" t="s">
        <v>61</v>
      </c>
      <c r="E237" s="31" t="s">
        <v>80</v>
      </c>
      <c r="F237" s="22" t="s">
        <v>3</v>
      </c>
      <c r="G237" s="67">
        <v>5</v>
      </c>
      <c r="H237" s="129">
        <v>71.239999999999995</v>
      </c>
      <c r="I237" s="138">
        <f t="shared" si="13"/>
        <v>356.2</v>
      </c>
    </row>
    <row r="238" spans="1:9" ht="19.5" customHeight="1">
      <c r="B238" s="80"/>
      <c r="C238" s="81"/>
      <c r="D238" s="81"/>
      <c r="E238" s="81"/>
      <c r="F238" s="81"/>
      <c r="G238" s="81"/>
      <c r="H238" s="127" t="s">
        <v>415</v>
      </c>
      <c r="I238" s="140">
        <f>SUM(I217:I237)</f>
        <v>12192.19</v>
      </c>
    </row>
    <row r="239" spans="1:9" ht="19.5" customHeight="1">
      <c r="B239" s="33"/>
      <c r="C239" s="33"/>
      <c r="D239" s="33"/>
      <c r="E239" s="33"/>
      <c r="F239" s="33"/>
      <c r="G239" s="88"/>
      <c r="H239" s="131"/>
      <c r="I239" s="141"/>
    </row>
    <row r="240" spans="1:9" ht="19.5" customHeight="1">
      <c r="B240" s="46" t="s">
        <v>491</v>
      </c>
      <c r="C240" s="42"/>
      <c r="D240" s="42"/>
      <c r="E240" s="43" t="s">
        <v>116</v>
      </c>
      <c r="F240" s="43"/>
      <c r="G240" s="77"/>
      <c r="H240" s="123"/>
      <c r="I240" s="123"/>
    </row>
    <row r="241" spans="2:9" ht="19.5" customHeight="1">
      <c r="B241" s="5" t="s">
        <v>204</v>
      </c>
      <c r="C241" s="5">
        <v>92723</v>
      </c>
      <c r="D241" s="41" t="s">
        <v>61</v>
      </c>
      <c r="E241" s="28" t="s">
        <v>372</v>
      </c>
      <c r="F241" s="41" t="s">
        <v>46</v>
      </c>
      <c r="G241" s="67">
        <v>0.8</v>
      </c>
      <c r="H241" s="129">
        <v>331.38</v>
      </c>
      <c r="I241" s="138">
        <f t="shared" ref="I241:I252" si="14">H241*G241</f>
        <v>265.10399999999998</v>
      </c>
    </row>
    <row r="242" spans="2:9" ht="19.5" customHeight="1">
      <c r="B242" s="5" t="s">
        <v>205</v>
      </c>
      <c r="C242" s="5" t="s">
        <v>243</v>
      </c>
      <c r="D242" s="41" t="s">
        <v>61</v>
      </c>
      <c r="E242" s="28" t="s">
        <v>373</v>
      </c>
      <c r="F242" s="41" t="s">
        <v>139</v>
      </c>
      <c r="G242" s="67">
        <v>0.46</v>
      </c>
      <c r="H242" s="129">
        <v>5.73</v>
      </c>
      <c r="I242" s="138">
        <f t="shared" si="14"/>
        <v>2.6358000000000001</v>
      </c>
    </row>
    <row r="243" spans="2:9" ht="19.5" customHeight="1">
      <c r="B243" s="5" t="s">
        <v>206</v>
      </c>
      <c r="C243" s="5">
        <v>92688</v>
      </c>
      <c r="D243" s="41" t="s">
        <v>61</v>
      </c>
      <c r="E243" s="40" t="s">
        <v>616</v>
      </c>
      <c r="F243" s="62" t="s">
        <v>2</v>
      </c>
      <c r="G243" s="67">
        <v>7.2</v>
      </c>
      <c r="H243" s="129">
        <v>23.26</v>
      </c>
      <c r="I243" s="138">
        <f t="shared" si="14"/>
        <v>167.47200000000001</v>
      </c>
    </row>
    <row r="244" spans="2:9" ht="19.5" customHeight="1">
      <c r="B244" s="5" t="s">
        <v>207</v>
      </c>
      <c r="C244" s="22">
        <v>92693</v>
      </c>
      <c r="D244" s="41" t="s">
        <v>61</v>
      </c>
      <c r="E244" s="28" t="s">
        <v>617</v>
      </c>
      <c r="F244" s="41" t="s">
        <v>3</v>
      </c>
      <c r="G244" s="67">
        <v>2</v>
      </c>
      <c r="H244" s="129">
        <v>9.99</v>
      </c>
      <c r="I244" s="138">
        <f t="shared" si="14"/>
        <v>19.98</v>
      </c>
    </row>
    <row r="245" spans="2:9" ht="19.5" customHeight="1">
      <c r="B245" s="5" t="s">
        <v>208</v>
      </c>
      <c r="C245" s="5"/>
      <c r="D245" s="41" t="s">
        <v>69</v>
      </c>
      <c r="E245" s="40" t="s">
        <v>108</v>
      </c>
      <c r="F245" s="62" t="s">
        <v>2</v>
      </c>
      <c r="G245" s="67">
        <v>7.2</v>
      </c>
      <c r="H245" s="129">
        <v>38.5</v>
      </c>
      <c r="I245" s="138">
        <f t="shared" si="14"/>
        <v>277.2</v>
      </c>
    </row>
    <row r="246" spans="2:9" ht="19.5" customHeight="1">
      <c r="B246" s="5" t="s">
        <v>209</v>
      </c>
      <c r="C246" s="5"/>
      <c r="D246" s="41" t="s">
        <v>69</v>
      </c>
      <c r="E246" s="40" t="s">
        <v>110</v>
      </c>
      <c r="F246" s="62" t="s">
        <v>3</v>
      </c>
      <c r="G246" s="67">
        <v>4</v>
      </c>
      <c r="H246" s="129">
        <v>20</v>
      </c>
      <c r="I246" s="138">
        <f t="shared" si="14"/>
        <v>80</v>
      </c>
    </row>
    <row r="247" spans="2:9" ht="19.5" customHeight="1">
      <c r="B247" s="5" t="s">
        <v>210</v>
      </c>
      <c r="C247" s="5"/>
      <c r="D247" s="41" t="s">
        <v>69</v>
      </c>
      <c r="E247" s="40" t="s">
        <v>111</v>
      </c>
      <c r="F247" s="62" t="s">
        <v>3</v>
      </c>
      <c r="G247" s="67">
        <v>1</v>
      </c>
      <c r="H247" s="129">
        <v>120</v>
      </c>
      <c r="I247" s="138">
        <f t="shared" si="14"/>
        <v>120</v>
      </c>
    </row>
    <row r="248" spans="2:9" ht="19.5" customHeight="1">
      <c r="B248" s="5" t="s">
        <v>211</v>
      </c>
      <c r="C248" s="5"/>
      <c r="D248" s="41" t="s">
        <v>69</v>
      </c>
      <c r="E248" s="40" t="s">
        <v>113</v>
      </c>
      <c r="F248" s="62" t="s">
        <v>3</v>
      </c>
      <c r="G248" s="67">
        <v>2</v>
      </c>
      <c r="H248" s="129">
        <v>150</v>
      </c>
      <c r="I248" s="138">
        <f t="shared" si="14"/>
        <v>300</v>
      </c>
    </row>
    <row r="249" spans="2:9" ht="19.5" customHeight="1">
      <c r="B249" s="5" t="s">
        <v>289</v>
      </c>
      <c r="C249" s="5"/>
      <c r="D249" s="41" t="s">
        <v>69</v>
      </c>
      <c r="E249" s="40" t="s">
        <v>114</v>
      </c>
      <c r="F249" s="62" t="s">
        <v>3</v>
      </c>
      <c r="G249" s="67">
        <v>2</v>
      </c>
      <c r="H249" s="129">
        <v>65</v>
      </c>
      <c r="I249" s="138">
        <f t="shared" si="14"/>
        <v>130</v>
      </c>
    </row>
    <row r="250" spans="2:9" ht="19.5" customHeight="1">
      <c r="B250" s="5" t="s">
        <v>290</v>
      </c>
      <c r="C250" s="41">
        <v>85120</v>
      </c>
      <c r="D250" s="41" t="s">
        <v>61</v>
      </c>
      <c r="E250" s="40" t="s">
        <v>115</v>
      </c>
      <c r="F250" s="62" t="s">
        <v>3</v>
      </c>
      <c r="G250" s="67">
        <v>1</v>
      </c>
      <c r="H250" s="129">
        <v>80.67</v>
      </c>
      <c r="I250" s="138">
        <f t="shared" si="14"/>
        <v>80.67</v>
      </c>
    </row>
    <row r="251" spans="2:9" ht="19.5" customHeight="1">
      <c r="B251" s="5" t="s">
        <v>346</v>
      </c>
      <c r="C251" s="5"/>
      <c r="D251" s="41" t="s">
        <v>69</v>
      </c>
      <c r="E251" s="28" t="s">
        <v>292</v>
      </c>
      <c r="F251" s="62" t="s">
        <v>3</v>
      </c>
      <c r="G251" s="67">
        <v>1</v>
      </c>
      <c r="H251" s="129">
        <v>20</v>
      </c>
      <c r="I251" s="138">
        <f t="shared" si="14"/>
        <v>20</v>
      </c>
    </row>
    <row r="252" spans="2:9" ht="19.5" customHeight="1">
      <c r="B252" s="5" t="s">
        <v>374</v>
      </c>
      <c r="C252" s="5"/>
      <c r="D252" s="41" t="s">
        <v>69</v>
      </c>
      <c r="E252" s="28" t="s">
        <v>291</v>
      </c>
      <c r="F252" s="62" t="s">
        <v>3</v>
      </c>
      <c r="G252" s="67">
        <v>1</v>
      </c>
      <c r="H252" s="129">
        <v>20</v>
      </c>
      <c r="I252" s="138">
        <f t="shared" si="14"/>
        <v>20</v>
      </c>
    </row>
    <row r="253" spans="2:9" ht="19.5" customHeight="1">
      <c r="B253" s="80"/>
      <c r="C253" s="81"/>
      <c r="D253" s="81"/>
      <c r="E253" s="81"/>
      <c r="F253" s="81"/>
      <c r="G253" s="81"/>
      <c r="H253" s="127" t="s">
        <v>415</v>
      </c>
      <c r="I253" s="140">
        <f>SUM(I241:I252)</f>
        <v>1483.0618000000002</v>
      </c>
    </row>
    <row r="254" spans="2:9" ht="19.5" customHeight="1">
      <c r="B254" s="38"/>
      <c r="C254" s="38"/>
      <c r="D254" s="38"/>
      <c r="E254" s="39"/>
      <c r="F254" s="39"/>
      <c r="G254" s="89"/>
      <c r="H254" s="134"/>
      <c r="I254" s="134"/>
    </row>
    <row r="255" spans="2:9" ht="19.5" customHeight="1">
      <c r="B255" s="46" t="s">
        <v>492</v>
      </c>
      <c r="C255" s="42"/>
      <c r="D255" s="42"/>
      <c r="E255" s="43" t="s">
        <v>121</v>
      </c>
      <c r="F255" s="43"/>
      <c r="G255" s="77"/>
      <c r="H255" s="123"/>
      <c r="I255" s="123"/>
    </row>
    <row r="256" spans="2:9" ht="19.5" customHeight="1">
      <c r="B256" s="5" t="s">
        <v>106</v>
      </c>
      <c r="C256" s="5">
        <v>72553</v>
      </c>
      <c r="D256" s="41" t="s">
        <v>61</v>
      </c>
      <c r="E256" s="40" t="s">
        <v>146</v>
      </c>
      <c r="F256" s="62" t="s">
        <v>3</v>
      </c>
      <c r="G256" s="67">
        <v>5</v>
      </c>
      <c r="H256" s="129">
        <v>111.75</v>
      </c>
      <c r="I256" s="138">
        <f t="shared" ref="I256:I261" si="15">H256*G256</f>
        <v>558.75</v>
      </c>
    </row>
    <row r="257" spans="2:9" ht="19.5" customHeight="1">
      <c r="B257" s="5" t="s">
        <v>274</v>
      </c>
      <c r="C257" s="5" t="s">
        <v>223</v>
      </c>
      <c r="D257" s="41" t="s">
        <v>128</v>
      </c>
      <c r="E257" s="40" t="s">
        <v>147</v>
      </c>
      <c r="F257" s="62" t="s">
        <v>3</v>
      </c>
      <c r="G257" s="67">
        <v>16</v>
      </c>
      <c r="H257" s="129">
        <v>265.85000000000002</v>
      </c>
      <c r="I257" s="138">
        <f t="shared" si="15"/>
        <v>4253.6000000000004</v>
      </c>
    </row>
    <row r="258" spans="2:9" ht="19.5" customHeight="1">
      <c r="B258" s="5" t="s">
        <v>107</v>
      </c>
      <c r="C258" s="5">
        <v>72947</v>
      </c>
      <c r="D258" s="41" t="s">
        <v>61</v>
      </c>
      <c r="E258" s="28" t="s">
        <v>148</v>
      </c>
      <c r="F258" s="62" t="s">
        <v>6</v>
      </c>
      <c r="G258" s="67">
        <v>5</v>
      </c>
      <c r="H258" s="129">
        <v>21.09</v>
      </c>
      <c r="I258" s="138">
        <f t="shared" si="15"/>
        <v>105.45</v>
      </c>
    </row>
    <row r="259" spans="2:9" ht="19.5" customHeight="1">
      <c r="B259" s="5" t="s">
        <v>109</v>
      </c>
      <c r="C259" s="5"/>
      <c r="D259" s="41" t="s">
        <v>69</v>
      </c>
      <c r="E259" s="28" t="s">
        <v>149</v>
      </c>
      <c r="F259" s="62" t="s">
        <v>3</v>
      </c>
      <c r="G259" s="67">
        <v>2</v>
      </c>
      <c r="H259" s="129">
        <v>20</v>
      </c>
      <c r="I259" s="138">
        <f t="shared" si="15"/>
        <v>40</v>
      </c>
    </row>
    <row r="260" spans="2:9" ht="19.5" customHeight="1">
      <c r="B260" s="5" t="s">
        <v>275</v>
      </c>
      <c r="C260" s="5"/>
      <c r="D260" s="41" t="s">
        <v>69</v>
      </c>
      <c r="E260" s="28" t="s">
        <v>150</v>
      </c>
      <c r="F260" s="62" t="s">
        <v>3</v>
      </c>
      <c r="G260" s="67">
        <v>14</v>
      </c>
      <c r="H260" s="129">
        <v>20</v>
      </c>
      <c r="I260" s="138">
        <f t="shared" si="15"/>
        <v>280</v>
      </c>
    </row>
    <row r="261" spans="2:9" ht="19.5" customHeight="1">
      <c r="B261" s="5" t="s">
        <v>112</v>
      </c>
      <c r="C261" s="5"/>
      <c r="D261" s="41" t="s">
        <v>69</v>
      </c>
      <c r="E261" s="28" t="s">
        <v>151</v>
      </c>
      <c r="F261" s="62" t="s">
        <v>3</v>
      </c>
      <c r="G261" s="67">
        <v>5</v>
      </c>
      <c r="H261" s="129">
        <v>20</v>
      </c>
      <c r="I261" s="138">
        <f t="shared" si="15"/>
        <v>100</v>
      </c>
    </row>
    <row r="262" spans="2:9" ht="19.5" customHeight="1">
      <c r="B262" s="80"/>
      <c r="C262" s="81"/>
      <c r="D262" s="81"/>
      <c r="E262" s="81"/>
      <c r="F262" s="81"/>
      <c r="G262" s="81"/>
      <c r="H262" s="127" t="s">
        <v>415</v>
      </c>
      <c r="I262" s="140">
        <f>SUM(I256:I261)</f>
        <v>5337.8</v>
      </c>
    </row>
    <row r="263" spans="2:9" ht="19.5" customHeight="1">
      <c r="B263" s="1"/>
      <c r="C263" s="1"/>
      <c r="D263" s="1"/>
      <c r="E263" s="82"/>
      <c r="F263" s="83"/>
      <c r="G263" s="84"/>
      <c r="H263" s="128"/>
      <c r="I263" s="133"/>
    </row>
    <row r="264" spans="2:9" ht="19.5" customHeight="1">
      <c r="B264" s="46" t="s">
        <v>493</v>
      </c>
      <c r="C264" s="42"/>
      <c r="D264" s="42"/>
      <c r="E264" s="43" t="s">
        <v>404</v>
      </c>
      <c r="F264" s="43"/>
      <c r="G264" s="77"/>
      <c r="H264" s="123"/>
      <c r="I264" s="123"/>
    </row>
    <row r="265" spans="2:9" ht="19.5" customHeight="1">
      <c r="B265" s="87" t="s">
        <v>224</v>
      </c>
      <c r="C265" s="5"/>
      <c r="D265" s="41"/>
      <c r="E265" s="58" t="s">
        <v>222</v>
      </c>
      <c r="F265" s="58"/>
      <c r="G265" s="67"/>
      <c r="H265" s="129"/>
      <c r="I265" s="138"/>
    </row>
    <row r="266" spans="2:9" ht="25.5">
      <c r="B266" s="5" t="s">
        <v>494</v>
      </c>
      <c r="C266" s="5" t="s">
        <v>251</v>
      </c>
      <c r="D266" s="41" t="s">
        <v>61</v>
      </c>
      <c r="E266" s="15" t="s">
        <v>375</v>
      </c>
      <c r="F266" s="5" t="s">
        <v>3</v>
      </c>
      <c r="G266" s="67">
        <v>2</v>
      </c>
      <c r="H266" s="129">
        <v>343.16</v>
      </c>
      <c r="I266" s="138">
        <f t="shared" ref="I266:I317" si="16">H266*G266</f>
        <v>686.32</v>
      </c>
    </row>
    <row r="267" spans="2:9" ht="25.5">
      <c r="B267" s="5" t="s">
        <v>495</v>
      </c>
      <c r="C267" s="5" t="s">
        <v>251</v>
      </c>
      <c r="D267" s="41" t="s">
        <v>61</v>
      </c>
      <c r="E267" s="20" t="s">
        <v>376</v>
      </c>
      <c r="F267" s="5" t="s">
        <v>3</v>
      </c>
      <c r="G267" s="67">
        <v>1</v>
      </c>
      <c r="H267" s="129">
        <v>343.16</v>
      </c>
      <c r="I267" s="138">
        <f t="shared" si="16"/>
        <v>343.16</v>
      </c>
    </row>
    <row r="268" spans="2:9" ht="19.5" customHeight="1">
      <c r="B268" s="5" t="s">
        <v>496</v>
      </c>
      <c r="C268" s="5">
        <v>83371</v>
      </c>
      <c r="D268" s="41" t="s">
        <v>61</v>
      </c>
      <c r="E268" s="20" t="s">
        <v>377</v>
      </c>
      <c r="F268" s="5" t="s">
        <v>3</v>
      </c>
      <c r="G268" s="67">
        <v>1</v>
      </c>
      <c r="H268" s="129">
        <v>104.49</v>
      </c>
      <c r="I268" s="138">
        <f t="shared" si="16"/>
        <v>104.49</v>
      </c>
    </row>
    <row r="269" spans="2:9" ht="19.5" customHeight="1">
      <c r="B269" s="5" t="s">
        <v>497</v>
      </c>
      <c r="C269" s="5">
        <v>83372</v>
      </c>
      <c r="D269" s="41" t="s">
        <v>61</v>
      </c>
      <c r="E269" s="15" t="s">
        <v>378</v>
      </c>
      <c r="F269" s="5" t="s">
        <v>3</v>
      </c>
      <c r="G269" s="67">
        <v>1</v>
      </c>
      <c r="H269" s="129">
        <v>749.71</v>
      </c>
      <c r="I269" s="138">
        <f t="shared" si="16"/>
        <v>749.71</v>
      </c>
    </row>
    <row r="270" spans="2:9" ht="19.5" customHeight="1">
      <c r="B270" s="5" t="s">
        <v>498</v>
      </c>
      <c r="C270" s="5" t="s">
        <v>247</v>
      </c>
      <c r="D270" s="41" t="s">
        <v>61</v>
      </c>
      <c r="E270" s="78" t="s">
        <v>52</v>
      </c>
      <c r="F270" s="79" t="s">
        <v>3</v>
      </c>
      <c r="G270" s="67">
        <v>6</v>
      </c>
      <c r="H270" s="129">
        <v>16.739999999999998</v>
      </c>
      <c r="I270" s="138">
        <f t="shared" si="16"/>
        <v>100.44</v>
      </c>
    </row>
    <row r="271" spans="2:9" ht="19.5" customHeight="1">
      <c r="B271" s="5" t="s">
        <v>499</v>
      </c>
      <c r="C271" s="5" t="s">
        <v>247</v>
      </c>
      <c r="D271" s="41" t="s">
        <v>61</v>
      </c>
      <c r="E271" s="59" t="s">
        <v>405</v>
      </c>
      <c r="F271" s="79" t="s">
        <v>3</v>
      </c>
      <c r="G271" s="67">
        <v>1</v>
      </c>
      <c r="H271" s="129">
        <v>16.739999999999998</v>
      </c>
      <c r="I271" s="138">
        <f t="shared" si="16"/>
        <v>16.739999999999998</v>
      </c>
    </row>
    <row r="272" spans="2:9" ht="19.5" customHeight="1">
      <c r="B272" s="5" t="s">
        <v>500</v>
      </c>
      <c r="C272" s="5" t="s">
        <v>247</v>
      </c>
      <c r="D272" s="41" t="s">
        <v>61</v>
      </c>
      <c r="E272" s="15" t="s">
        <v>406</v>
      </c>
      <c r="F272" s="79" t="s">
        <v>3</v>
      </c>
      <c r="G272" s="67">
        <v>2</v>
      </c>
      <c r="H272" s="129">
        <v>16.739999999999998</v>
      </c>
      <c r="I272" s="138">
        <f t="shared" si="16"/>
        <v>33.479999999999997</v>
      </c>
    </row>
    <row r="273" spans="1:9" ht="19.5" customHeight="1">
      <c r="B273" s="5" t="s">
        <v>501</v>
      </c>
      <c r="C273" s="5" t="s">
        <v>287</v>
      </c>
      <c r="D273" s="41" t="s">
        <v>128</v>
      </c>
      <c r="E273" s="59" t="s">
        <v>379</v>
      </c>
      <c r="F273" s="79" t="s">
        <v>3</v>
      </c>
      <c r="G273" s="67">
        <v>4</v>
      </c>
      <c r="H273" s="129">
        <v>106.63</v>
      </c>
      <c r="I273" s="138">
        <f t="shared" si="16"/>
        <v>426.52</v>
      </c>
    </row>
    <row r="274" spans="1:9" ht="19.5" customHeight="1">
      <c r="B274" s="5" t="s">
        <v>502</v>
      </c>
      <c r="C274" s="21" t="s">
        <v>248</v>
      </c>
      <c r="D274" s="4" t="s">
        <v>61</v>
      </c>
      <c r="E274" s="15" t="s">
        <v>407</v>
      </c>
      <c r="F274" s="5" t="s">
        <v>3</v>
      </c>
      <c r="G274" s="67">
        <v>1</v>
      </c>
      <c r="H274" s="129">
        <v>77.17</v>
      </c>
      <c r="I274" s="138">
        <f t="shared" si="16"/>
        <v>77.17</v>
      </c>
    </row>
    <row r="275" spans="1:9" s="23" customFormat="1" ht="19.5" customHeight="1">
      <c r="A275" s="6"/>
      <c r="B275" s="5" t="s">
        <v>503</v>
      </c>
      <c r="C275" s="5" t="s">
        <v>248</v>
      </c>
      <c r="D275" s="41" t="s">
        <v>61</v>
      </c>
      <c r="E275" s="59" t="s">
        <v>380</v>
      </c>
      <c r="F275" s="79" t="s">
        <v>3</v>
      </c>
      <c r="G275" s="67">
        <v>23</v>
      </c>
      <c r="H275" s="129">
        <v>77.17</v>
      </c>
      <c r="I275" s="138">
        <f t="shared" si="16"/>
        <v>1774.91</v>
      </c>
    </row>
    <row r="276" spans="1:9" s="23" customFormat="1" ht="19.5" customHeight="1">
      <c r="A276" s="6"/>
      <c r="B276" s="5" t="s">
        <v>504</v>
      </c>
      <c r="C276" s="5" t="s">
        <v>248</v>
      </c>
      <c r="D276" s="41" t="s">
        <v>61</v>
      </c>
      <c r="E276" s="59" t="s">
        <v>381</v>
      </c>
      <c r="F276" s="79" t="s">
        <v>3</v>
      </c>
      <c r="G276" s="67">
        <v>5</v>
      </c>
      <c r="H276" s="129">
        <v>77.17</v>
      </c>
      <c r="I276" s="138">
        <f t="shared" si="16"/>
        <v>385.85</v>
      </c>
    </row>
    <row r="277" spans="1:9" s="23" customFormat="1" ht="19.5" customHeight="1">
      <c r="A277" s="6"/>
      <c r="B277" s="5" t="s">
        <v>505</v>
      </c>
      <c r="C277" s="5" t="s">
        <v>248</v>
      </c>
      <c r="D277" s="41" t="s">
        <v>61</v>
      </c>
      <c r="E277" s="59" t="s">
        <v>382</v>
      </c>
      <c r="F277" s="79" t="s">
        <v>3</v>
      </c>
      <c r="G277" s="67">
        <v>11</v>
      </c>
      <c r="H277" s="129">
        <v>77.17</v>
      </c>
      <c r="I277" s="138">
        <f t="shared" si="16"/>
        <v>848.87</v>
      </c>
    </row>
    <row r="278" spans="1:9" s="23" customFormat="1" ht="19.5" customHeight="1">
      <c r="B278" s="5" t="s">
        <v>506</v>
      </c>
      <c r="C278" s="21" t="s">
        <v>248</v>
      </c>
      <c r="D278" s="4" t="s">
        <v>61</v>
      </c>
      <c r="E278" s="15" t="s">
        <v>408</v>
      </c>
      <c r="F278" s="79" t="s">
        <v>3</v>
      </c>
      <c r="G278" s="67">
        <v>2</v>
      </c>
      <c r="H278" s="129">
        <v>77.17</v>
      </c>
      <c r="I278" s="138">
        <f t="shared" si="16"/>
        <v>154.34</v>
      </c>
    </row>
    <row r="279" spans="1:9" s="23" customFormat="1" ht="19.5" customHeight="1">
      <c r="B279" s="5" t="s">
        <v>507</v>
      </c>
      <c r="C279" s="21" t="s">
        <v>249</v>
      </c>
      <c r="D279" s="4" t="s">
        <v>61</v>
      </c>
      <c r="E279" s="20" t="s">
        <v>409</v>
      </c>
      <c r="F279" s="79" t="s">
        <v>3</v>
      </c>
      <c r="G279" s="67">
        <v>1</v>
      </c>
      <c r="H279" s="129">
        <v>109.22</v>
      </c>
      <c r="I279" s="138">
        <f t="shared" si="16"/>
        <v>109.22</v>
      </c>
    </row>
    <row r="280" spans="1:9" s="23" customFormat="1" ht="19.5" customHeight="1">
      <c r="B280" s="22" t="s">
        <v>558</v>
      </c>
      <c r="C280" s="22" t="s">
        <v>250</v>
      </c>
      <c r="D280" s="41" t="s">
        <v>61</v>
      </c>
      <c r="E280" s="20" t="s">
        <v>410</v>
      </c>
      <c r="F280" s="93" t="s">
        <v>3</v>
      </c>
      <c r="G280" s="67">
        <v>1</v>
      </c>
      <c r="H280" s="129">
        <v>421.32</v>
      </c>
      <c r="I280" s="138">
        <f t="shared" si="16"/>
        <v>421.32</v>
      </c>
    </row>
    <row r="281" spans="1:9" s="23" customFormat="1" ht="19.5" customHeight="1">
      <c r="B281" s="87" t="s">
        <v>225</v>
      </c>
      <c r="C281" s="5"/>
      <c r="D281" s="41"/>
      <c r="E281" s="54" t="s">
        <v>152</v>
      </c>
      <c r="F281" s="49"/>
      <c r="G281" s="67">
        <v>0</v>
      </c>
      <c r="H281" s="129"/>
      <c r="I281" s="138">
        <f t="shared" si="16"/>
        <v>0</v>
      </c>
    </row>
    <row r="282" spans="1:9" s="23" customFormat="1" ht="25.5">
      <c r="B282" s="5" t="s">
        <v>508</v>
      </c>
      <c r="C282" s="5">
        <v>91854</v>
      </c>
      <c r="D282" s="41" t="s">
        <v>61</v>
      </c>
      <c r="E282" s="28" t="s">
        <v>627</v>
      </c>
      <c r="F282" s="51" t="s">
        <v>2</v>
      </c>
      <c r="G282" s="67">
        <v>593.29999999999995</v>
      </c>
      <c r="H282" s="129">
        <v>7.65</v>
      </c>
      <c r="I282" s="138">
        <f t="shared" si="16"/>
        <v>4538.7449999999999</v>
      </c>
    </row>
    <row r="283" spans="1:9" s="23" customFormat="1" ht="25.5">
      <c r="B283" s="5" t="s">
        <v>509</v>
      </c>
      <c r="C283" s="5">
        <v>91856</v>
      </c>
      <c r="D283" s="41" t="s">
        <v>61</v>
      </c>
      <c r="E283" s="28" t="s">
        <v>628</v>
      </c>
      <c r="F283" s="51" t="s">
        <v>2</v>
      </c>
      <c r="G283" s="67">
        <v>199.5</v>
      </c>
      <c r="H283" s="129">
        <v>9.4700000000000006</v>
      </c>
      <c r="I283" s="138">
        <f t="shared" si="16"/>
        <v>1889.2650000000001</v>
      </c>
    </row>
    <row r="284" spans="1:9" s="23" customFormat="1" ht="19.5" customHeight="1">
      <c r="B284" s="5" t="s">
        <v>510</v>
      </c>
      <c r="C284" s="5">
        <v>93008</v>
      </c>
      <c r="D284" s="41" t="s">
        <v>61</v>
      </c>
      <c r="E284" s="28" t="s">
        <v>629</v>
      </c>
      <c r="F284" s="51" t="s">
        <v>2</v>
      </c>
      <c r="G284" s="67">
        <v>159.5</v>
      </c>
      <c r="H284" s="129">
        <v>11.17</v>
      </c>
      <c r="I284" s="138">
        <f t="shared" si="16"/>
        <v>1781.615</v>
      </c>
    </row>
    <row r="285" spans="1:9" s="23" customFormat="1" ht="19.5" customHeight="1">
      <c r="B285" s="5" t="s">
        <v>511</v>
      </c>
      <c r="C285" s="5">
        <v>93009</v>
      </c>
      <c r="D285" s="41" t="s">
        <v>61</v>
      </c>
      <c r="E285" s="28" t="s">
        <v>630</v>
      </c>
      <c r="F285" s="51" t="s">
        <v>2</v>
      </c>
      <c r="G285" s="67">
        <v>52.4</v>
      </c>
      <c r="H285" s="129">
        <v>15.9</v>
      </c>
      <c r="I285" s="138">
        <f t="shared" si="16"/>
        <v>833.16</v>
      </c>
    </row>
    <row r="286" spans="1:9" s="23" customFormat="1" ht="19.5" customHeight="1">
      <c r="B286" s="5" t="s">
        <v>512</v>
      </c>
      <c r="C286" s="5">
        <v>93011</v>
      </c>
      <c r="D286" s="41" t="s">
        <v>61</v>
      </c>
      <c r="E286" s="28" t="s">
        <v>631</v>
      </c>
      <c r="F286" s="51" t="s">
        <v>2</v>
      </c>
      <c r="G286" s="67">
        <v>80</v>
      </c>
      <c r="H286" s="129">
        <v>26.23</v>
      </c>
      <c r="I286" s="138">
        <f t="shared" si="16"/>
        <v>2098.4</v>
      </c>
    </row>
    <row r="287" spans="1:9" s="23" customFormat="1" ht="19.5" customHeight="1">
      <c r="B287" s="5" t="s">
        <v>513</v>
      </c>
      <c r="C287" s="5">
        <v>93019</v>
      </c>
      <c r="D287" s="41" t="s">
        <v>61</v>
      </c>
      <c r="E287" s="28" t="s">
        <v>622</v>
      </c>
      <c r="F287" s="51" t="s">
        <v>3</v>
      </c>
      <c r="G287" s="67">
        <v>2</v>
      </c>
      <c r="H287" s="129">
        <v>22.5</v>
      </c>
      <c r="I287" s="138">
        <f t="shared" si="16"/>
        <v>45</v>
      </c>
    </row>
    <row r="288" spans="1:9" s="23" customFormat="1" ht="19.5" customHeight="1">
      <c r="B288" s="5" t="s">
        <v>514</v>
      </c>
      <c r="C288" s="5">
        <v>92662</v>
      </c>
      <c r="D288" s="41" t="s">
        <v>61</v>
      </c>
      <c r="E288" s="28" t="s">
        <v>383</v>
      </c>
      <c r="F288" s="51" t="s">
        <v>3</v>
      </c>
      <c r="G288" s="67">
        <v>9</v>
      </c>
      <c r="H288" s="129">
        <v>25.98</v>
      </c>
      <c r="I288" s="138">
        <f t="shared" si="16"/>
        <v>233.82</v>
      </c>
    </row>
    <row r="289" spans="2:9" s="23" customFormat="1" ht="19.5" customHeight="1">
      <c r="B289" s="5" t="s">
        <v>515</v>
      </c>
      <c r="C289" s="5">
        <v>92693</v>
      </c>
      <c r="D289" s="41" t="s">
        <v>61</v>
      </c>
      <c r="E289" s="28" t="s">
        <v>384</v>
      </c>
      <c r="F289" s="51" t="s">
        <v>3</v>
      </c>
      <c r="G289" s="67">
        <v>2</v>
      </c>
      <c r="H289" s="129">
        <v>9.99</v>
      </c>
      <c r="I289" s="138">
        <f t="shared" si="16"/>
        <v>19.98</v>
      </c>
    </row>
    <row r="290" spans="2:9" s="23" customFormat="1" ht="19.5" customHeight="1">
      <c r="B290" s="5" t="s">
        <v>516</v>
      </c>
      <c r="C290" s="5">
        <v>92662</v>
      </c>
      <c r="D290" s="41" t="s">
        <v>61</v>
      </c>
      <c r="E290" s="28" t="s">
        <v>385</v>
      </c>
      <c r="F290" s="51" t="s">
        <v>3</v>
      </c>
      <c r="G290" s="67">
        <v>1</v>
      </c>
      <c r="H290" s="129">
        <v>25.98</v>
      </c>
      <c r="I290" s="138">
        <f t="shared" si="16"/>
        <v>25.98</v>
      </c>
    </row>
    <row r="291" spans="2:9" s="23" customFormat="1" ht="19.5" customHeight="1">
      <c r="B291" s="5" t="s">
        <v>517</v>
      </c>
      <c r="C291" s="5">
        <v>83447</v>
      </c>
      <c r="D291" s="41" t="s">
        <v>61</v>
      </c>
      <c r="E291" s="28" t="s">
        <v>623</v>
      </c>
      <c r="F291" s="51" t="s">
        <v>3</v>
      </c>
      <c r="G291" s="67">
        <v>9</v>
      </c>
      <c r="H291" s="129">
        <v>163.72</v>
      </c>
      <c r="I291" s="138">
        <f t="shared" si="16"/>
        <v>1473.48</v>
      </c>
    </row>
    <row r="292" spans="2:9" s="23" customFormat="1" ht="19.5" customHeight="1">
      <c r="B292" s="5" t="s">
        <v>518</v>
      </c>
      <c r="C292" s="5">
        <v>83446</v>
      </c>
      <c r="D292" s="41" t="s">
        <v>61</v>
      </c>
      <c r="E292" s="28" t="s">
        <v>624</v>
      </c>
      <c r="F292" s="51" t="s">
        <v>3</v>
      </c>
      <c r="G292" s="67">
        <v>5</v>
      </c>
      <c r="H292" s="129">
        <v>6.88</v>
      </c>
      <c r="I292" s="138">
        <f t="shared" si="16"/>
        <v>34.4</v>
      </c>
    </row>
    <row r="293" spans="2:9" s="23" customFormat="1" ht="19.5" customHeight="1">
      <c r="B293" s="5" t="s">
        <v>519</v>
      </c>
      <c r="C293" s="5">
        <v>91944</v>
      </c>
      <c r="D293" s="41" t="s">
        <v>61</v>
      </c>
      <c r="E293" s="28" t="s">
        <v>386</v>
      </c>
      <c r="F293" s="51" t="s">
        <v>3</v>
      </c>
      <c r="G293" s="67">
        <v>5</v>
      </c>
      <c r="H293" s="129">
        <v>10.56</v>
      </c>
      <c r="I293" s="138">
        <f t="shared" si="16"/>
        <v>52.800000000000004</v>
      </c>
    </row>
    <row r="294" spans="2:9" s="23" customFormat="1" ht="19.5" customHeight="1">
      <c r="B294" s="5" t="s">
        <v>520</v>
      </c>
      <c r="C294" s="5">
        <v>91941</v>
      </c>
      <c r="D294" s="41" t="s">
        <v>61</v>
      </c>
      <c r="E294" s="28" t="s">
        <v>387</v>
      </c>
      <c r="F294" s="51" t="s">
        <v>3</v>
      </c>
      <c r="G294" s="67">
        <v>87</v>
      </c>
      <c r="H294" s="129">
        <v>8.1300000000000008</v>
      </c>
      <c r="I294" s="138">
        <f t="shared" si="16"/>
        <v>707.31000000000006</v>
      </c>
    </row>
    <row r="295" spans="2:9" s="23" customFormat="1" ht="19.5" customHeight="1">
      <c r="B295" s="5" t="s">
        <v>521</v>
      </c>
      <c r="C295" s="5">
        <v>91937</v>
      </c>
      <c r="D295" s="41" t="s">
        <v>61</v>
      </c>
      <c r="E295" s="28" t="s">
        <v>625</v>
      </c>
      <c r="F295" s="51" t="s">
        <v>3</v>
      </c>
      <c r="G295" s="67">
        <v>147</v>
      </c>
      <c r="H295" s="129">
        <v>8.75</v>
      </c>
      <c r="I295" s="138">
        <f t="shared" si="16"/>
        <v>1286.25</v>
      </c>
    </row>
    <row r="296" spans="2:9" s="23" customFormat="1" ht="19.5" customHeight="1">
      <c r="B296" s="5" t="s">
        <v>522</v>
      </c>
      <c r="C296" s="5" t="s">
        <v>278</v>
      </c>
      <c r="D296" s="41" t="s">
        <v>128</v>
      </c>
      <c r="E296" s="28" t="s">
        <v>626</v>
      </c>
      <c r="F296" s="51" t="s">
        <v>2</v>
      </c>
      <c r="G296" s="67">
        <v>2</v>
      </c>
      <c r="H296" s="129">
        <v>63.01</v>
      </c>
      <c r="I296" s="138">
        <f t="shared" si="16"/>
        <v>126.02</v>
      </c>
    </row>
    <row r="297" spans="2:9" s="23" customFormat="1" ht="19.5" customHeight="1">
      <c r="B297" s="87" t="s">
        <v>226</v>
      </c>
      <c r="C297" s="5"/>
      <c r="D297" s="41"/>
      <c r="E297" s="54" t="s">
        <v>153</v>
      </c>
      <c r="F297" s="51"/>
      <c r="G297" s="67">
        <v>0</v>
      </c>
      <c r="H297" s="129"/>
      <c r="I297" s="138">
        <f t="shared" si="16"/>
        <v>0</v>
      </c>
    </row>
    <row r="298" spans="2:9" s="23" customFormat="1" ht="38.25">
      <c r="B298" s="5" t="s">
        <v>523</v>
      </c>
      <c r="C298" s="5">
        <v>91924</v>
      </c>
      <c r="D298" s="41" t="s">
        <v>61</v>
      </c>
      <c r="E298" s="28" t="s">
        <v>524</v>
      </c>
      <c r="F298" s="51" t="s">
        <v>2</v>
      </c>
      <c r="G298" s="67">
        <v>1520</v>
      </c>
      <c r="H298" s="129">
        <v>1.77</v>
      </c>
      <c r="I298" s="138">
        <f t="shared" si="16"/>
        <v>2690.4</v>
      </c>
    </row>
    <row r="299" spans="2:9" s="23" customFormat="1" ht="38.25">
      <c r="B299" s="5" t="s">
        <v>525</v>
      </c>
      <c r="C299" s="5">
        <v>91926</v>
      </c>
      <c r="D299" s="41" t="s">
        <v>61</v>
      </c>
      <c r="E299" s="28" t="s">
        <v>526</v>
      </c>
      <c r="F299" s="51" t="s">
        <v>2</v>
      </c>
      <c r="G299" s="67">
        <v>2357.1999999999998</v>
      </c>
      <c r="H299" s="129">
        <v>3.13</v>
      </c>
      <c r="I299" s="138">
        <f t="shared" si="16"/>
        <v>7378.0359999999991</v>
      </c>
    </row>
    <row r="300" spans="2:9" s="23" customFormat="1" ht="38.25">
      <c r="B300" s="5" t="s">
        <v>527</v>
      </c>
      <c r="C300" s="5">
        <v>92983</v>
      </c>
      <c r="D300" s="41" t="s">
        <v>61</v>
      </c>
      <c r="E300" s="28" t="s">
        <v>559</v>
      </c>
      <c r="F300" s="51" t="s">
        <v>2</v>
      </c>
      <c r="G300" s="67">
        <v>56.8</v>
      </c>
      <c r="H300" s="129">
        <v>13.47</v>
      </c>
      <c r="I300" s="138">
        <f t="shared" si="16"/>
        <v>765.096</v>
      </c>
    </row>
    <row r="301" spans="2:9" s="23" customFormat="1" ht="38.25">
      <c r="B301" s="5" t="s">
        <v>528</v>
      </c>
      <c r="C301" s="5">
        <v>92987</v>
      </c>
      <c r="D301" s="41" t="s">
        <v>61</v>
      </c>
      <c r="E301" s="28" t="s">
        <v>530</v>
      </c>
      <c r="F301" s="51" t="s">
        <v>2</v>
      </c>
      <c r="G301" s="67">
        <v>113.6</v>
      </c>
      <c r="H301" s="129">
        <v>24.35</v>
      </c>
      <c r="I301" s="138">
        <f t="shared" si="16"/>
        <v>2766.16</v>
      </c>
    </row>
    <row r="302" spans="2:9" s="23" customFormat="1" ht="38.25">
      <c r="B302" s="5" t="s">
        <v>529</v>
      </c>
      <c r="C302" s="29">
        <v>92991</v>
      </c>
      <c r="D302" s="41" t="s">
        <v>61</v>
      </c>
      <c r="E302" s="28" t="s">
        <v>532</v>
      </c>
      <c r="F302" s="51" t="s">
        <v>2</v>
      </c>
      <c r="G302" s="67">
        <v>12.9</v>
      </c>
      <c r="H302" s="129">
        <v>44.01</v>
      </c>
      <c r="I302" s="138">
        <f t="shared" si="16"/>
        <v>567.72900000000004</v>
      </c>
    </row>
    <row r="303" spans="2:9" s="23" customFormat="1" ht="38.25">
      <c r="B303" s="5" t="s">
        <v>531</v>
      </c>
      <c r="C303" s="29">
        <v>92995</v>
      </c>
      <c r="D303" s="41" t="s">
        <v>61</v>
      </c>
      <c r="E303" s="28" t="s">
        <v>560</v>
      </c>
      <c r="F303" s="51" t="s">
        <v>2</v>
      </c>
      <c r="G303" s="67">
        <v>51.6</v>
      </c>
      <c r="H303" s="129">
        <v>68.78</v>
      </c>
      <c r="I303" s="138">
        <f t="shared" si="16"/>
        <v>3549.0480000000002</v>
      </c>
    </row>
    <row r="304" spans="2:9" s="23" customFormat="1" ht="19.5" customHeight="1">
      <c r="B304" s="5" t="s">
        <v>533</v>
      </c>
      <c r="C304" s="5" t="s">
        <v>254</v>
      </c>
      <c r="D304" s="41" t="s">
        <v>61</v>
      </c>
      <c r="E304" s="28" t="s">
        <v>388</v>
      </c>
      <c r="F304" s="51" t="s">
        <v>2</v>
      </c>
      <c r="G304" s="67">
        <v>52.6</v>
      </c>
      <c r="H304" s="129">
        <v>1.39</v>
      </c>
      <c r="I304" s="138">
        <f t="shared" si="16"/>
        <v>73.11399999999999</v>
      </c>
    </row>
    <row r="305" spans="1:9" s="23" customFormat="1" ht="19.5" customHeight="1">
      <c r="B305" s="5" t="s">
        <v>534</v>
      </c>
      <c r="C305" s="5" t="s">
        <v>283</v>
      </c>
      <c r="D305" s="41" t="s">
        <v>128</v>
      </c>
      <c r="E305" s="28" t="s">
        <v>389</v>
      </c>
      <c r="F305" s="51" t="s">
        <v>2</v>
      </c>
      <c r="G305" s="67">
        <v>53.6</v>
      </c>
      <c r="H305" s="129">
        <v>5.54</v>
      </c>
      <c r="I305" s="138">
        <f t="shared" si="16"/>
        <v>296.94400000000002</v>
      </c>
    </row>
    <row r="306" spans="1:9" s="23" customFormat="1" ht="19.5" customHeight="1">
      <c r="B306" s="87" t="s">
        <v>227</v>
      </c>
      <c r="C306" s="5"/>
      <c r="D306" s="41"/>
      <c r="E306" s="54" t="s">
        <v>154</v>
      </c>
      <c r="F306" s="51"/>
      <c r="G306" s="67">
        <v>0</v>
      </c>
      <c r="H306" s="129"/>
      <c r="I306" s="138">
        <f t="shared" si="16"/>
        <v>0</v>
      </c>
    </row>
    <row r="307" spans="1:9" s="23" customFormat="1" ht="19.5" customHeight="1">
      <c r="B307" s="5" t="s">
        <v>535</v>
      </c>
      <c r="C307" s="5">
        <v>92000</v>
      </c>
      <c r="D307" s="41" t="s">
        <v>61</v>
      </c>
      <c r="E307" s="28" t="s">
        <v>390</v>
      </c>
      <c r="F307" s="51" t="s">
        <v>3</v>
      </c>
      <c r="G307" s="67">
        <v>37</v>
      </c>
      <c r="H307" s="129">
        <v>23.96</v>
      </c>
      <c r="I307" s="138">
        <f t="shared" si="16"/>
        <v>886.52</v>
      </c>
    </row>
    <row r="308" spans="1:9" s="23" customFormat="1" ht="19.5" customHeight="1">
      <c r="B308" s="5" t="s">
        <v>536</v>
      </c>
      <c r="C308" s="5">
        <v>92001</v>
      </c>
      <c r="D308" s="41" t="s">
        <v>61</v>
      </c>
      <c r="E308" s="28" t="s">
        <v>391</v>
      </c>
      <c r="F308" s="51" t="s">
        <v>3</v>
      </c>
      <c r="G308" s="67">
        <v>4</v>
      </c>
      <c r="H308" s="129">
        <v>25.85</v>
      </c>
      <c r="I308" s="138">
        <f t="shared" si="16"/>
        <v>103.4</v>
      </c>
    </row>
    <row r="309" spans="1:9" s="23" customFormat="1" ht="19.5" customHeight="1">
      <c r="B309" s="5" t="s">
        <v>537</v>
      </c>
      <c r="C309" s="5">
        <v>91953</v>
      </c>
      <c r="D309" s="41" t="s">
        <v>61</v>
      </c>
      <c r="E309" s="28" t="s">
        <v>155</v>
      </c>
      <c r="F309" s="51" t="s">
        <v>3</v>
      </c>
      <c r="G309" s="67">
        <v>7</v>
      </c>
      <c r="H309" s="129">
        <v>22.7</v>
      </c>
      <c r="I309" s="138">
        <f t="shared" si="16"/>
        <v>158.9</v>
      </c>
    </row>
    <row r="310" spans="1:9" s="23" customFormat="1" ht="19.5" customHeight="1">
      <c r="B310" s="5" t="s">
        <v>538</v>
      </c>
      <c r="C310" s="5">
        <v>91959</v>
      </c>
      <c r="D310" s="41" t="s">
        <v>61</v>
      </c>
      <c r="E310" s="28" t="s">
        <v>392</v>
      </c>
      <c r="F310" s="51" t="s">
        <v>3</v>
      </c>
      <c r="G310" s="67">
        <v>1</v>
      </c>
      <c r="H310" s="129">
        <v>35.9</v>
      </c>
      <c r="I310" s="138">
        <f t="shared" si="16"/>
        <v>35.9</v>
      </c>
    </row>
    <row r="311" spans="1:9" s="23" customFormat="1" ht="19.5" customHeight="1">
      <c r="B311" s="5" t="s">
        <v>539</v>
      </c>
      <c r="C311" s="5">
        <v>91967</v>
      </c>
      <c r="D311" s="41" t="s">
        <v>61</v>
      </c>
      <c r="E311" s="28" t="s">
        <v>156</v>
      </c>
      <c r="F311" s="51" t="s">
        <v>3</v>
      </c>
      <c r="G311" s="67">
        <v>11</v>
      </c>
      <c r="H311" s="129">
        <v>49.1</v>
      </c>
      <c r="I311" s="138">
        <f t="shared" si="16"/>
        <v>540.1</v>
      </c>
    </row>
    <row r="312" spans="1:9" s="23" customFormat="1" ht="19.5" customHeight="1">
      <c r="B312" s="5" t="s">
        <v>540</v>
      </c>
      <c r="C312" s="5">
        <v>92023</v>
      </c>
      <c r="D312" s="41" t="s">
        <v>61</v>
      </c>
      <c r="E312" s="28" t="s">
        <v>393</v>
      </c>
      <c r="F312" s="51" t="s">
        <v>3</v>
      </c>
      <c r="G312" s="67">
        <v>3</v>
      </c>
      <c r="H312" s="129">
        <v>40.33</v>
      </c>
      <c r="I312" s="138">
        <f t="shared" si="16"/>
        <v>120.99</v>
      </c>
    </row>
    <row r="313" spans="1:9" s="23" customFormat="1" ht="19.5" customHeight="1">
      <c r="B313" s="5" t="s">
        <v>541</v>
      </c>
      <c r="C313" s="5" t="s">
        <v>285</v>
      </c>
      <c r="D313" s="41" t="s">
        <v>128</v>
      </c>
      <c r="E313" s="28" t="s">
        <v>394</v>
      </c>
      <c r="F313" s="51" t="s">
        <v>3</v>
      </c>
      <c r="G313" s="67">
        <v>7</v>
      </c>
      <c r="H313" s="129">
        <v>10.15</v>
      </c>
      <c r="I313" s="138">
        <f t="shared" si="16"/>
        <v>71.05</v>
      </c>
    </row>
    <row r="314" spans="1:9" ht="19.5" customHeight="1">
      <c r="A314" s="23"/>
      <c r="B314" s="5" t="s">
        <v>542</v>
      </c>
      <c r="C314" s="5" t="s">
        <v>253</v>
      </c>
      <c r="D314" s="41" t="s">
        <v>61</v>
      </c>
      <c r="E314" s="28" t="s">
        <v>293</v>
      </c>
      <c r="F314" s="29" t="s">
        <v>3</v>
      </c>
      <c r="G314" s="67">
        <v>74</v>
      </c>
      <c r="H314" s="129">
        <v>101.85</v>
      </c>
      <c r="I314" s="138">
        <f t="shared" si="16"/>
        <v>7536.9</v>
      </c>
    </row>
    <row r="315" spans="1:9" ht="19.5" customHeight="1">
      <c r="A315" s="23"/>
      <c r="B315" s="5" t="s">
        <v>543</v>
      </c>
      <c r="C315" s="5" t="s">
        <v>252</v>
      </c>
      <c r="D315" s="41" t="s">
        <v>61</v>
      </c>
      <c r="E315" s="28" t="s">
        <v>395</v>
      </c>
      <c r="F315" s="29" t="s">
        <v>3</v>
      </c>
      <c r="G315" s="67">
        <v>3</v>
      </c>
      <c r="H315" s="129">
        <v>77.78</v>
      </c>
      <c r="I315" s="138">
        <f t="shared" si="16"/>
        <v>233.34</v>
      </c>
    </row>
    <row r="316" spans="1:9" ht="25.5">
      <c r="A316" s="23"/>
      <c r="B316" s="5" t="s">
        <v>544</v>
      </c>
      <c r="C316" s="5" t="s">
        <v>286</v>
      </c>
      <c r="D316" s="41" t="s">
        <v>128</v>
      </c>
      <c r="E316" s="66" t="s">
        <v>396</v>
      </c>
      <c r="F316" s="29" t="s">
        <v>3</v>
      </c>
      <c r="G316" s="67">
        <v>13</v>
      </c>
      <c r="H316" s="129">
        <v>477.17</v>
      </c>
      <c r="I316" s="138">
        <f t="shared" si="16"/>
        <v>6203.21</v>
      </c>
    </row>
    <row r="317" spans="1:9" ht="19.5" customHeight="1">
      <c r="B317" s="5" t="s">
        <v>545</v>
      </c>
      <c r="C317" s="5">
        <v>72337</v>
      </c>
      <c r="D317" s="41" t="s">
        <v>61</v>
      </c>
      <c r="E317" s="26" t="s">
        <v>288</v>
      </c>
      <c r="F317" s="27" t="s">
        <v>3</v>
      </c>
      <c r="G317" s="67">
        <v>10</v>
      </c>
      <c r="H317" s="129">
        <v>25.2</v>
      </c>
      <c r="I317" s="138">
        <f t="shared" si="16"/>
        <v>252</v>
      </c>
    </row>
    <row r="318" spans="1:9" ht="19.5" customHeight="1">
      <c r="B318" s="80"/>
      <c r="C318" s="81"/>
      <c r="D318" s="81"/>
      <c r="E318" s="81"/>
      <c r="F318" s="81"/>
      <c r="G318" s="81"/>
      <c r="H318" s="127" t="s">
        <v>415</v>
      </c>
      <c r="I318" s="140">
        <f>SUM(I265:I317)</f>
        <v>55607.602000000006</v>
      </c>
    </row>
    <row r="319" spans="1:9" ht="19.5" customHeight="1">
      <c r="B319" s="33"/>
      <c r="C319" s="33"/>
      <c r="D319" s="33"/>
      <c r="E319" s="33"/>
      <c r="F319" s="33"/>
      <c r="G319" s="88"/>
      <c r="H319" s="131"/>
      <c r="I319" s="141"/>
    </row>
    <row r="320" spans="1:9" ht="19.5" customHeight="1">
      <c r="B320" s="46" t="s">
        <v>546</v>
      </c>
      <c r="C320" s="42"/>
      <c r="D320" s="42"/>
      <c r="E320" s="43" t="s">
        <v>103</v>
      </c>
      <c r="F320" s="43"/>
      <c r="G320" s="77"/>
      <c r="H320" s="123"/>
      <c r="I320" s="123"/>
    </row>
    <row r="321" spans="2:9" ht="19.5" customHeight="1">
      <c r="B321" s="5" t="s">
        <v>212</v>
      </c>
      <c r="C321" s="5">
        <v>68070</v>
      </c>
      <c r="D321" s="41" t="s">
        <v>61</v>
      </c>
      <c r="E321" s="49" t="s">
        <v>397</v>
      </c>
      <c r="F321" s="56" t="s">
        <v>2</v>
      </c>
      <c r="G321" s="67">
        <v>3</v>
      </c>
      <c r="H321" s="129">
        <v>59.02</v>
      </c>
      <c r="I321" s="138">
        <f t="shared" ref="I321:I329" si="17">H321*G321</f>
        <v>177.06</v>
      </c>
    </row>
    <row r="322" spans="2:9" ht="19.5" customHeight="1">
      <c r="B322" s="5" t="s">
        <v>232</v>
      </c>
      <c r="C322" s="5"/>
      <c r="D322" s="41" t="s">
        <v>561</v>
      </c>
      <c r="E322" s="49" t="s">
        <v>297</v>
      </c>
      <c r="F322" s="56" t="s">
        <v>2</v>
      </c>
      <c r="G322" s="67">
        <v>26</v>
      </c>
      <c r="H322" s="129">
        <v>65</v>
      </c>
      <c r="I322" s="138">
        <f t="shared" si="17"/>
        <v>1690</v>
      </c>
    </row>
    <row r="323" spans="2:9" ht="19.5" customHeight="1">
      <c r="B323" s="5" t="s">
        <v>233</v>
      </c>
      <c r="C323" s="5" t="s">
        <v>246</v>
      </c>
      <c r="D323" s="41" t="s">
        <v>61</v>
      </c>
      <c r="E323" s="49" t="s">
        <v>618</v>
      </c>
      <c r="F323" s="62" t="s">
        <v>3</v>
      </c>
      <c r="G323" s="67">
        <v>26</v>
      </c>
      <c r="H323" s="129">
        <v>36.71</v>
      </c>
      <c r="I323" s="138">
        <f t="shared" si="17"/>
        <v>954.46</v>
      </c>
    </row>
    <row r="324" spans="2:9" ht="25.5">
      <c r="B324" s="5" t="s">
        <v>277</v>
      </c>
      <c r="C324" s="5"/>
      <c r="D324" s="41" t="s">
        <v>561</v>
      </c>
      <c r="E324" s="28" t="s">
        <v>298</v>
      </c>
      <c r="F324" s="62" t="s">
        <v>3</v>
      </c>
      <c r="G324" s="67">
        <v>1</v>
      </c>
      <c r="H324" s="129">
        <v>200</v>
      </c>
      <c r="I324" s="138">
        <f t="shared" si="17"/>
        <v>200</v>
      </c>
    </row>
    <row r="325" spans="2:9" ht="19.5" customHeight="1">
      <c r="B325" s="5" t="s">
        <v>280</v>
      </c>
      <c r="C325" s="5">
        <v>68069</v>
      </c>
      <c r="D325" s="41" t="s">
        <v>61</v>
      </c>
      <c r="E325" s="55" t="s">
        <v>299</v>
      </c>
      <c r="F325" s="62" t="s">
        <v>3</v>
      </c>
      <c r="G325" s="67">
        <v>26</v>
      </c>
      <c r="H325" s="129">
        <v>48.91</v>
      </c>
      <c r="I325" s="138">
        <f t="shared" si="17"/>
        <v>1271.6599999999999</v>
      </c>
    </row>
    <row r="326" spans="2:9" ht="19.5" customHeight="1">
      <c r="B326" s="5" t="s">
        <v>281</v>
      </c>
      <c r="C326" s="5">
        <v>72929</v>
      </c>
      <c r="D326" s="41" t="s">
        <v>61</v>
      </c>
      <c r="E326" s="55" t="s">
        <v>300</v>
      </c>
      <c r="F326" s="56" t="s">
        <v>2</v>
      </c>
      <c r="G326" s="67">
        <v>449.2</v>
      </c>
      <c r="H326" s="129">
        <v>47.06</v>
      </c>
      <c r="I326" s="138">
        <f t="shared" si="17"/>
        <v>21139.351999999999</v>
      </c>
    </row>
    <row r="327" spans="2:9" ht="19.5" customHeight="1">
      <c r="B327" s="5" t="s">
        <v>282</v>
      </c>
      <c r="C327" s="5">
        <v>72930</v>
      </c>
      <c r="D327" s="41" t="s">
        <v>61</v>
      </c>
      <c r="E327" s="55" t="s">
        <v>301</v>
      </c>
      <c r="F327" s="56" t="s">
        <v>2</v>
      </c>
      <c r="G327" s="67">
        <v>305.2</v>
      </c>
      <c r="H327" s="129">
        <v>56.74</v>
      </c>
      <c r="I327" s="138">
        <f t="shared" si="17"/>
        <v>17317.047999999999</v>
      </c>
    </row>
    <row r="328" spans="2:9" ht="25.5">
      <c r="B328" s="5" t="s">
        <v>284</v>
      </c>
      <c r="C328" s="5">
        <v>83370</v>
      </c>
      <c r="D328" s="41" t="s">
        <v>61</v>
      </c>
      <c r="E328" s="40" t="s">
        <v>302</v>
      </c>
      <c r="F328" s="62" t="s">
        <v>3</v>
      </c>
      <c r="G328" s="67">
        <v>5</v>
      </c>
      <c r="H328" s="129">
        <v>162.21</v>
      </c>
      <c r="I328" s="138">
        <f t="shared" si="17"/>
        <v>811.05000000000007</v>
      </c>
    </row>
    <row r="329" spans="2:9" ht="19.5" customHeight="1">
      <c r="B329" s="5" t="s">
        <v>554</v>
      </c>
      <c r="C329" s="5">
        <v>72263</v>
      </c>
      <c r="D329" s="41" t="s">
        <v>61</v>
      </c>
      <c r="E329" s="55" t="s">
        <v>303</v>
      </c>
      <c r="F329" s="62" t="s">
        <v>3</v>
      </c>
      <c r="G329" s="67">
        <v>26</v>
      </c>
      <c r="H329" s="129">
        <v>21.91</v>
      </c>
      <c r="I329" s="138">
        <f t="shared" si="17"/>
        <v>569.66</v>
      </c>
    </row>
    <row r="330" spans="2:9" ht="19.5" customHeight="1">
      <c r="B330" s="80"/>
      <c r="C330" s="81"/>
      <c r="D330" s="81"/>
      <c r="E330" s="81"/>
      <c r="F330" s="81"/>
      <c r="G330" s="81"/>
      <c r="H330" s="127" t="s">
        <v>415</v>
      </c>
      <c r="I330" s="140">
        <f>SUM(I321:I329)</f>
        <v>44130.290000000008</v>
      </c>
    </row>
    <row r="331" spans="2:9" ht="19.5" customHeight="1">
      <c r="B331" s="1"/>
      <c r="C331" s="1"/>
      <c r="D331" s="1"/>
      <c r="E331" s="82"/>
      <c r="F331" s="83"/>
      <c r="G331" s="84"/>
      <c r="H331" s="128"/>
      <c r="I331" s="133"/>
    </row>
    <row r="332" spans="2:9" ht="19.5" customHeight="1">
      <c r="B332" s="46" t="s">
        <v>547</v>
      </c>
      <c r="C332" s="42"/>
      <c r="D332" s="42"/>
      <c r="E332" s="43" t="s">
        <v>117</v>
      </c>
      <c r="F332" s="43"/>
      <c r="G332" s="77"/>
      <c r="H332" s="123"/>
      <c r="I332" s="123"/>
    </row>
    <row r="333" spans="2:9" ht="19.5" customHeight="1">
      <c r="B333" s="5" t="s">
        <v>213</v>
      </c>
      <c r="C333" s="5" t="s">
        <v>218</v>
      </c>
      <c r="D333" s="41" t="s">
        <v>128</v>
      </c>
      <c r="E333" s="28" t="s">
        <v>219</v>
      </c>
      <c r="F333" s="5" t="s">
        <v>3</v>
      </c>
      <c r="G333" s="67">
        <v>1</v>
      </c>
      <c r="H333" s="129">
        <v>2064.3200000000002</v>
      </c>
      <c r="I333" s="138">
        <f t="shared" ref="I333:I342" si="18">H333*G333</f>
        <v>2064.3200000000002</v>
      </c>
    </row>
    <row r="334" spans="2:9" ht="19.5" customHeight="1">
      <c r="B334" s="5" t="s">
        <v>214</v>
      </c>
      <c r="C334" s="5" t="s">
        <v>220</v>
      </c>
      <c r="D334" s="41" t="s">
        <v>128</v>
      </c>
      <c r="E334" s="32" t="s">
        <v>81</v>
      </c>
      <c r="F334" s="5" t="s">
        <v>6</v>
      </c>
      <c r="G334" s="67">
        <v>12.22</v>
      </c>
      <c r="H334" s="129">
        <v>202.88</v>
      </c>
      <c r="I334" s="138">
        <f t="shared" si="18"/>
        <v>2479.1936000000001</v>
      </c>
    </row>
    <row r="335" spans="2:9" ht="25.5">
      <c r="B335" s="5" t="s">
        <v>215</v>
      </c>
      <c r="C335" s="5" t="s">
        <v>220</v>
      </c>
      <c r="D335" s="41" t="s">
        <v>128</v>
      </c>
      <c r="E335" s="28" t="s">
        <v>329</v>
      </c>
      <c r="F335" s="5" t="s">
        <v>6</v>
      </c>
      <c r="G335" s="67">
        <v>3.5</v>
      </c>
      <c r="H335" s="129">
        <v>202.88</v>
      </c>
      <c r="I335" s="138">
        <f t="shared" si="18"/>
        <v>710.07999999999993</v>
      </c>
    </row>
    <row r="336" spans="2:9" ht="19.5" customHeight="1">
      <c r="B336" s="5" t="s">
        <v>216</v>
      </c>
      <c r="C336" s="5" t="s">
        <v>272</v>
      </c>
      <c r="D336" s="41" t="s">
        <v>128</v>
      </c>
      <c r="E336" s="28" t="s">
        <v>97</v>
      </c>
      <c r="F336" s="13" t="s">
        <v>2</v>
      </c>
      <c r="G336" s="67">
        <v>71.3</v>
      </c>
      <c r="H336" s="129">
        <v>52.22</v>
      </c>
      <c r="I336" s="138">
        <f t="shared" si="18"/>
        <v>3723.2859999999996</v>
      </c>
    </row>
    <row r="337" spans="2:9" ht="25.5">
      <c r="B337" s="5" t="s">
        <v>556</v>
      </c>
      <c r="C337" s="5" t="s">
        <v>221</v>
      </c>
      <c r="D337" s="41" t="s">
        <v>128</v>
      </c>
      <c r="E337" s="24" t="s">
        <v>82</v>
      </c>
      <c r="F337" s="13" t="s">
        <v>6</v>
      </c>
      <c r="G337" s="67">
        <v>6.55</v>
      </c>
      <c r="H337" s="129">
        <v>120.02</v>
      </c>
      <c r="I337" s="138">
        <f t="shared" si="18"/>
        <v>786.13099999999997</v>
      </c>
    </row>
    <row r="338" spans="2:9" ht="19.5" customHeight="1">
      <c r="B338" s="5" t="s">
        <v>237</v>
      </c>
      <c r="C338" s="5" t="s">
        <v>270</v>
      </c>
      <c r="D338" s="41" t="s">
        <v>128</v>
      </c>
      <c r="E338" s="24" t="s">
        <v>341</v>
      </c>
      <c r="F338" s="13" t="s">
        <v>6</v>
      </c>
      <c r="G338" s="67">
        <v>1.9</v>
      </c>
      <c r="H338" s="129">
        <v>111.59</v>
      </c>
      <c r="I338" s="138">
        <f t="shared" si="18"/>
        <v>212.02099999999999</v>
      </c>
    </row>
    <row r="339" spans="2:9" ht="30" customHeight="1">
      <c r="B339" s="5" t="s">
        <v>330</v>
      </c>
      <c r="C339" s="5"/>
      <c r="D339" s="118" t="s">
        <v>561</v>
      </c>
      <c r="E339" s="24" t="s">
        <v>646</v>
      </c>
      <c r="F339" s="13" t="s">
        <v>6</v>
      </c>
      <c r="G339" s="67">
        <v>75.900000000000006</v>
      </c>
      <c r="H339" s="129">
        <v>45</v>
      </c>
      <c r="I339" s="138">
        <f t="shared" si="18"/>
        <v>3415.5000000000005</v>
      </c>
    </row>
    <row r="340" spans="2:9" ht="19.5" customHeight="1">
      <c r="B340" s="5" t="s">
        <v>338</v>
      </c>
      <c r="C340" s="5" t="s">
        <v>265</v>
      </c>
      <c r="D340" s="41" t="s">
        <v>61</v>
      </c>
      <c r="E340" s="24" t="s">
        <v>332</v>
      </c>
      <c r="F340" s="13" t="s">
        <v>6</v>
      </c>
      <c r="G340" s="67">
        <v>90.96</v>
      </c>
      <c r="H340" s="129">
        <v>10.47</v>
      </c>
      <c r="I340" s="138">
        <f t="shared" si="18"/>
        <v>952.35119999999995</v>
      </c>
    </row>
    <row r="341" spans="2:9" ht="25.5">
      <c r="B341" s="5" t="s">
        <v>339</v>
      </c>
      <c r="C341" s="5" t="s">
        <v>241</v>
      </c>
      <c r="D341" s="41" t="s">
        <v>61</v>
      </c>
      <c r="E341" s="24" t="s">
        <v>342</v>
      </c>
      <c r="F341" s="13" t="s">
        <v>6</v>
      </c>
      <c r="G341" s="67">
        <v>5.4</v>
      </c>
      <c r="H341" s="129">
        <v>906.91</v>
      </c>
      <c r="I341" s="138">
        <f t="shared" si="18"/>
        <v>4897.3140000000003</v>
      </c>
    </row>
    <row r="342" spans="2:9" ht="25.5">
      <c r="B342" s="5" t="s">
        <v>340</v>
      </c>
      <c r="C342" s="5" t="s">
        <v>241</v>
      </c>
      <c r="D342" s="41" t="s">
        <v>61</v>
      </c>
      <c r="E342" s="24" t="s">
        <v>343</v>
      </c>
      <c r="F342" s="25" t="s">
        <v>6</v>
      </c>
      <c r="G342" s="67">
        <v>5.4</v>
      </c>
      <c r="H342" s="129">
        <v>906.91</v>
      </c>
      <c r="I342" s="138">
        <f t="shared" si="18"/>
        <v>4897.3140000000003</v>
      </c>
    </row>
    <row r="343" spans="2:9" ht="19.5" customHeight="1">
      <c r="B343" s="80"/>
      <c r="C343" s="81"/>
      <c r="D343" s="81"/>
      <c r="E343" s="81"/>
      <c r="F343" s="81"/>
      <c r="G343" s="81"/>
      <c r="H343" s="127" t="s">
        <v>415</v>
      </c>
      <c r="I343" s="140">
        <f>SUM(I333:I342)</f>
        <v>24137.510799999996</v>
      </c>
    </row>
    <row r="344" spans="2:9" ht="19.5" customHeight="1">
      <c r="B344" s="1"/>
      <c r="C344" s="1"/>
      <c r="D344" s="1"/>
      <c r="E344" s="63"/>
      <c r="F344" s="83"/>
      <c r="G344" s="84"/>
      <c r="H344" s="128"/>
      <c r="I344" s="133"/>
    </row>
    <row r="345" spans="2:9" ht="19.5" customHeight="1">
      <c r="B345" s="46" t="s">
        <v>548</v>
      </c>
      <c r="C345" s="42"/>
      <c r="D345" s="42"/>
      <c r="E345" s="43" t="s">
        <v>104</v>
      </c>
      <c r="F345" s="43"/>
      <c r="G345" s="77"/>
      <c r="H345" s="123"/>
      <c r="I345" s="123"/>
    </row>
    <row r="346" spans="2:9" ht="19.5" customHeight="1">
      <c r="B346" s="5" t="s">
        <v>217</v>
      </c>
      <c r="C346" s="5">
        <v>9537</v>
      </c>
      <c r="D346" s="41" t="s">
        <v>61</v>
      </c>
      <c r="E346" s="16" t="s">
        <v>8</v>
      </c>
      <c r="F346" s="17" t="s">
        <v>6</v>
      </c>
      <c r="G346" s="67">
        <v>1129.6400000000001</v>
      </c>
      <c r="H346" s="129">
        <v>2.34</v>
      </c>
      <c r="I346" s="138">
        <f t="shared" ref="I346" si="19">H346*G346</f>
        <v>2643.3576000000003</v>
      </c>
    </row>
    <row r="347" spans="2:9" ht="19.5" customHeight="1">
      <c r="B347" s="80"/>
      <c r="C347" s="81"/>
      <c r="D347" s="81"/>
      <c r="E347" s="81"/>
      <c r="F347" s="81"/>
      <c r="G347" s="81"/>
      <c r="H347" s="127" t="s">
        <v>415</v>
      </c>
      <c r="I347" s="140">
        <f>SUM(I346)</f>
        <v>2643.3576000000003</v>
      </c>
    </row>
    <row r="348" spans="2:9" ht="19.5" customHeight="1">
      <c r="B348" s="2"/>
      <c r="C348" s="2"/>
      <c r="D348" s="2"/>
      <c r="E348" s="18"/>
      <c r="F348" s="19"/>
      <c r="G348" s="19"/>
      <c r="H348" s="135"/>
      <c r="I348" s="142"/>
    </row>
    <row r="349" spans="2:9" ht="19.5" customHeight="1">
      <c r="B349" s="90"/>
      <c r="C349" s="91"/>
      <c r="D349" s="91"/>
      <c r="E349" s="92"/>
      <c r="F349" s="92"/>
      <c r="G349" s="92"/>
      <c r="H349" s="136" t="s">
        <v>47</v>
      </c>
      <c r="I349" s="143">
        <f>I347+I343+I330+I318+I262+I253+I238+I214+I193+I163+I153+I137+I127+I123+I112+I79+I72+I55+I29+I22</f>
        <v>820116.85990000004</v>
      </c>
    </row>
    <row r="350" spans="2:9" ht="19.5" customHeight="1">
      <c r="B350" s="9"/>
      <c r="C350" s="9"/>
      <c r="D350" s="9"/>
      <c r="E350" s="64"/>
      <c r="F350" s="9"/>
      <c r="G350" s="85"/>
      <c r="H350" s="133"/>
      <c r="I350" s="142"/>
    </row>
    <row r="351" spans="2:9" ht="19.5" customHeight="1" thickBot="1">
      <c r="B351" s="9"/>
      <c r="C351" s="9"/>
      <c r="D351" s="9"/>
      <c r="E351" s="64"/>
      <c r="F351" s="9"/>
      <c r="G351" s="85"/>
      <c r="H351" s="133"/>
      <c r="I351" s="142"/>
    </row>
    <row r="352" spans="2:9">
      <c r="B352" s="188" t="s">
        <v>655</v>
      </c>
      <c r="C352" s="189"/>
      <c r="D352" s="189"/>
      <c r="E352" s="189"/>
      <c r="F352" s="189"/>
      <c r="G352" s="190"/>
    </row>
    <row r="353" spans="2:7">
      <c r="B353" s="191"/>
      <c r="C353" s="192"/>
      <c r="D353" s="192"/>
      <c r="E353" s="192"/>
      <c r="F353" s="192"/>
      <c r="G353" s="193"/>
    </row>
    <row r="354" spans="2:7">
      <c r="B354" s="191"/>
      <c r="C354" s="192"/>
      <c r="D354" s="192"/>
      <c r="E354" s="192"/>
      <c r="F354" s="192"/>
      <c r="G354" s="193"/>
    </row>
    <row r="355" spans="2:7">
      <c r="B355" s="191"/>
      <c r="C355" s="192"/>
      <c r="D355" s="192"/>
      <c r="E355" s="192"/>
      <c r="F355" s="192"/>
      <c r="G355" s="193"/>
    </row>
    <row r="356" spans="2:7">
      <c r="B356" s="191"/>
      <c r="C356" s="192"/>
      <c r="D356" s="192"/>
      <c r="E356" s="192"/>
      <c r="F356" s="192"/>
      <c r="G356" s="193"/>
    </row>
    <row r="357" spans="2:7">
      <c r="B357" s="194" t="s">
        <v>122</v>
      </c>
      <c r="C357" s="195"/>
      <c r="D357" s="195"/>
      <c r="E357" s="195"/>
      <c r="F357" s="195"/>
      <c r="G357" s="196"/>
    </row>
    <row r="358" spans="2:7">
      <c r="B358" s="194"/>
      <c r="C358" s="195"/>
      <c r="D358" s="195"/>
      <c r="E358" s="195"/>
      <c r="F358" s="195"/>
      <c r="G358" s="196"/>
    </row>
    <row r="359" spans="2:7">
      <c r="B359" s="194" t="s">
        <v>123</v>
      </c>
      <c r="C359" s="195"/>
      <c r="D359" s="195"/>
      <c r="E359" s="195"/>
      <c r="F359" s="195"/>
      <c r="G359" s="196"/>
    </row>
    <row r="360" spans="2:7" ht="13.5" thickBot="1">
      <c r="B360" s="197"/>
      <c r="C360" s="198"/>
      <c r="D360" s="198"/>
      <c r="E360" s="198"/>
      <c r="F360" s="198"/>
      <c r="G360" s="199"/>
    </row>
  </sheetData>
  <dataConsolidate/>
  <mergeCells count="9">
    <mergeCell ref="B352:G356"/>
    <mergeCell ref="B357:G358"/>
    <mergeCell ref="B359:G360"/>
    <mergeCell ref="B1:I3"/>
    <mergeCell ref="B4:I4"/>
    <mergeCell ref="B5:I5"/>
    <mergeCell ref="B6:I6"/>
    <mergeCell ref="B7:I7"/>
    <mergeCell ref="B8:I9"/>
  </mergeCells>
  <conditionalFormatting sqref="G239:H239">
    <cfRule type="cellIs" dxfId="21" priority="353" stopIfTrue="1" operator="equal">
      <formula>0</formula>
    </cfRule>
  </conditionalFormatting>
  <conditionalFormatting sqref="G347:H347">
    <cfRule type="cellIs" dxfId="20" priority="313" stopIfTrue="1" operator="equal">
      <formula>0</formula>
    </cfRule>
  </conditionalFormatting>
  <conditionalFormatting sqref="G214:H214">
    <cfRule type="cellIs" dxfId="19" priority="306" stopIfTrue="1" operator="equal">
      <formula>0</formula>
    </cfRule>
  </conditionalFormatting>
  <conditionalFormatting sqref="G343:H343">
    <cfRule type="cellIs" dxfId="18" priority="312" stopIfTrue="1" operator="equal">
      <formula>0</formula>
    </cfRule>
  </conditionalFormatting>
  <conditionalFormatting sqref="G262:H262">
    <cfRule type="cellIs" dxfId="17" priority="309" stopIfTrue="1" operator="equal">
      <formula>0</formula>
    </cfRule>
  </conditionalFormatting>
  <conditionalFormatting sqref="G153:H153">
    <cfRule type="cellIs" dxfId="16" priority="303" stopIfTrue="1" operator="equal">
      <formula>0</formula>
    </cfRule>
  </conditionalFormatting>
  <conditionalFormatting sqref="G123:H123">
    <cfRule type="cellIs" dxfId="15" priority="300" stopIfTrue="1" operator="equal">
      <formula>0</formula>
    </cfRule>
  </conditionalFormatting>
  <conditionalFormatting sqref="G72:H72">
    <cfRule type="cellIs" dxfId="14" priority="297" stopIfTrue="1" operator="equal">
      <formula>0</formula>
    </cfRule>
  </conditionalFormatting>
  <conditionalFormatting sqref="G22:H22">
    <cfRule type="cellIs" dxfId="13" priority="294" stopIfTrue="1" operator="equal">
      <formula>0</formula>
    </cfRule>
  </conditionalFormatting>
  <conditionalFormatting sqref="G330:H330">
    <cfRule type="cellIs" dxfId="12" priority="311" stopIfTrue="1" operator="equal">
      <formula>0</formula>
    </cfRule>
  </conditionalFormatting>
  <conditionalFormatting sqref="G318:H318">
    <cfRule type="cellIs" dxfId="11" priority="310" stopIfTrue="1" operator="equal">
      <formula>0</formula>
    </cfRule>
  </conditionalFormatting>
  <conditionalFormatting sqref="G253:H253">
    <cfRule type="cellIs" dxfId="10" priority="308" stopIfTrue="1" operator="equal">
      <formula>0</formula>
    </cfRule>
  </conditionalFormatting>
  <conditionalFormatting sqref="G238:H238">
    <cfRule type="cellIs" dxfId="9" priority="307" stopIfTrue="1" operator="equal">
      <formula>0</formula>
    </cfRule>
  </conditionalFormatting>
  <conditionalFormatting sqref="G193:H193">
    <cfRule type="cellIs" dxfId="8" priority="305" stopIfTrue="1" operator="equal">
      <formula>0</formula>
    </cfRule>
  </conditionalFormatting>
  <conditionalFormatting sqref="G163:H163">
    <cfRule type="cellIs" dxfId="7" priority="304" stopIfTrue="1" operator="equal">
      <formula>0</formula>
    </cfRule>
  </conditionalFormatting>
  <conditionalFormatting sqref="G137:H137">
    <cfRule type="cellIs" dxfId="6" priority="302" stopIfTrue="1" operator="equal">
      <formula>0</formula>
    </cfRule>
  </conditionalFormatting>
  <conditionalFormatting sqref="G127:H127">
    <cfRule type="cellIs" dxfId="5" priority="301" stopIfTrue="1" operator="equal">
      <formula>0</formula>
    </cfRule>
  </conditionalFormatting>
  <conditionalFormatting sqref="G112:H112">
    <cfRule type="cellIs" dxfId="4" priority="299" stopIfTrue="1" operator="equal">
      <formula>0</formula>
    </cfRule>
  </conditionalFormatting>
  <conditionalFormatting sqref="G79:H79">
    <cfRule type="cellIs" dxfId="3" priority="298" stopIfTrue="1" operator="equal">
      <formula>0</formula>
    </cfRule>
  </conditionalFormatting>
  <conditionalFormatting sqref="G55:H55">
    <cfRule type="cellIs" dxfId="2" priority="296" stopIfTrue="1" operator="equal">
      <formula>0</formula>
    </cfRule>
  </conditionalFormatting>
  <conditionalFormatting sqref="G29:H29">
    <cfRule type="cellIs" dxfId="1" priority="295" stopIfTrue="1" operator="equal">
      <formula>0</formula>
    </cfRule>
  </conditionalFormatting>
  <conditionalFormatting sqref="G10:H10">
    <cfRule type="cellIs" dxfId="0" priority="185" stopIfTrue="1" operator="equal">
      <formula>0</formula>
    </cfRule>
  </conditionalFormatting>
  <printOptions horizontalCentered="1"/>
  <pageMargins left="0.19685039370078741" right="0.19685039370078741" top="0.55118110236220474" bottom="0.62992125984251968" header="0.39370078740157483" footer="0.27559055118110237"/>
  <pageSetup paperSize="9" scale="62" fitToHeight="0" orientation="portrait" r:id="rId1"/>
  <headerFooter alignWithMargins="0"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="70" zoomScaleNormal="80" zoomScaleSheetLayoutView="70" workbookViewId="0">
      <selection activeCell="J55" sqref="J55"/>
    </sheetView>
  </sheetViews>
  <sheetFormatPr defaultRowHeight="12.75"/>
  <cols>
    <col min="1" max="1" width="9.140625" style="119"/>
    <col min="2" max="2" width="80.5703125" style="119" customWidth="1"/>
    <col min="3" max="3" width="19.7109375" style="119" customWidth="1"/>
    <col min="4" max="4" width="26.140625" style="119" customWidth="1"/>
    <col min="5" max="5" width="24.42578125" style="119" customWidth="1"/>
    <col min="6" max="6" width="23.85546875" style="119" customWidth="1"/>
    <col min="7" max="7" width="20.42578125" style="119" customWidth="1"/>
    <col min="8" max="8" width="22.42578125" style="119" customWidth="1"/>
    <col min="9" max="9" width="22.5703125" style="119" customWidth="1"/>
    <col min="10" max="10" width="25.28515625" style="119" customWidth="1"/>
    <col min="11" max="16384" width="9.140625" style="119"/>
  </cols>
  <sheetData>
    <row r="1" spans="1:10">
      <c r="A1" s="221" t="s">
        <v>9</v>
      </c>
      <c r="B1" s="222"/>
      <c r="C1" s="222"/>
      <c r="D1" s="222"/>
      <c r="E1" s="222"/>
      <c r="F1" s="222"/>
      <c r="G1" s="222"/>
      <c r="H1" s="222"/>
      <c r="I1" s="222"/>
      <c r="J1" s="223"/>
    </row>
    <row r="2" spans="1:10" ht="13.5" thickBot="1">
      <c r="A2" s="224"/>
      <c r="B2" s="225"/>
      <c r="C2" s="225"/>
      <c r="D2" s="225"/>
      <c r="E2" s="225"/>
      <c r="F2" s="225"/>
      <c r="G2" s="225"/>
      <c r="H2" s="225"/>
      <c r="I2" s="225"/>
      <c r="J2" s="226"/>
    </row>
    <row r="3" spans="1:10" ht="21" thickBot="1">
      <c r="A3" s="229"/>
      <c r="B3" s="229"/>
      <c r="C3" s="229"/>
      <c r="D3" s="229"/>
      <c r="E3" s="229"/>
      <c r="F3" s="229"/>
      <c r="G3" s="229"/>
      <c r="H3" s="229"/>
      <c r="I3" s="229"/>
      <c r="J3" s="229"/>
    </row>
    <row r="4" spans="1:10" ht="20.25">
      <c r="A4" s="230" t="s">
        <v>660</v>
      </c>
      <c r="B4" s="231"/>
      <c r="C4" s="231"/>
      <c r="D4" s="231"/>
      <c r="E4" s="231"/>
      <c r="F4" s="231"/>
      <c r="G4" s="231"/>
      <c r="H4" s="231"/>
      <c r="I4" s="231"/>
      <c r="J4" s="232"/>
    </row>
    <row r="5" spans="1:10" ht="20.25">
      <c r="A5" s="233" t="s">
        <v>661</v>
      </c>
      <c r="B5" s="234"/>
      <c r="C5" s="234"/>
      <c r="D5" s="234"/>
      <c r="E5" s="234"/>
      <c r="F5" s="234"/>
      <c r="G5" s="234"/>
      <c r="H5" s="234"/>
      <c r="I5" s="234"/>
      <c r="J5" s="235"/>
    </row>
    <row r="6" spans="1:10" ht="21" thickBot="1">
      <c r="A6" s="236" t="s">
        <v>662</v>
      </c>
      <c r="B6" s="237"/>
      <c r="C6" s="237"/>
      <c r="D6" s="237"/>
      <c r="E6" s="237"/>
      <c r="F6" s="237"/>
      <c r="G6" s="237"/>
      <c r="H6" s="237"/>
      <c r="I6" s="237"/>
      <c r="J6" s="238"/>
    </row>
    <row r="7" spans="1:10" ht="20.25">
      <c r="A7" s="222"/>
      <c r="B7" s="222"/>
      <c r="C7" s="222"/>
      <c r="D7" s="222"/>
      <c r="E7" s="222"/>
      <c r="F7" s="222"/>
      <c r="G7" s="222"/>
      <c r="H7" s="222"/>
      <c r="I7" s="222"/>
      <c r="J7" s="222"/>
    </row>
    <row r="8" spans="1:10">
      <c r="A8" s="239" t="s">
        <v>647</v>
      </c>
      <c r="B8" s="239"/>
      <c r="C8" s="239"/>
      <c r="D8" s="239"/>
      <c r="E8" s="239"/>
      <c r="F8" s="239"/>
      <c r="G8" s="239"/>
      <c r="H8" s="239"/>
      <c r="I8" s="239"/>
      <c r="J8" s="239"/>
    </row>
    <row r="9" spans="1:10" ht="13.5" thickBot="1">
      <c r="A9" s="225"/>
      <c r="B9" s="225"/>
      <c r="C9" s="225"/>
      <c r="D9" s="225"/>
      <c r="E9" s="225"/>
      <c r="F9" s="225"/>
      <c r="G9" s="225"/>
      <c r="H9" s="225"/>
      <c r="I9" s="225"/>
      <c r="J9" s="225"/>
    </row>
    <row r="10" spans="1:10" ht="20.25">
      <c r="A10" s="144" t="s">
        <v>0</v>
      </c>
      <c r="B10" s="145" t="s">
        <v>39</v>
      </c>
      <c r="C10" s="146" t="s">
        <v>40</v>
      </c>
      <c r="D10" s="145" t="s">
        <v>648</v>
      </c>
      <c r="E10" s="145">
        <v>1</v>
      </c>
      <c r="F10" s="145">
        <v>2</v>
      </c>
      <c r="G10" s="145">
        <v>3</v>
      </c>
      <c r="H10" s="145">
        <v>4</v>
      </c>
      <c r="I10" s="145">
        <v>5</v>
      </c>
      <c r="J10" s="147">
        <v>6</v>
      </c>
    </row>
    <row r="11" spans="1:10" ht="20.25">
      <c r="A11" s="148"/>
      <c r="B11" s="149"/>
      <c r="C11" s="150"/>
      <c r="D11" s="151"/>
      <c r="E11" s="151"/>
      <c r="F11" s="151"/>
      <c r="G11" s="151"/>
      <c r="H11" s="151"/>
      <c r="I11" s="151"/>
      <c r="J11" s="152"/>
    </row>
    <row r="12" spans="1:10" ht="20.25">
      <c r="A12" s="153">
        <v>1</v>
      </c>
      <c r="B12" s="154" t="s">
        <v>649</v>
      </c>
      <c r="C12" s="155">
        <v>0</v>
      </c>
      <c r="D12" s="156">
        <f>C12/$C$53</f>
        <v>0</v>
      </c>
      <c r="E12" s="157">
        <v>1</v>
      </c>
      <c r="F12" s="156"/>
      <c r="G12" s="151"/>
      <c r="H12" s="151"/>
      <c r="I12" s="151"/>
      <c r="J12" s="152"/>
    </row>
    <row r="13" spans="1:10" ht="20.25">
      <c r="A13" s="153"/>
      <c r="B13" s="158"/>
      <c r="C13" s="155"/>
      <c r="D13" s="156"/>
      <c r="E13" s="159">
        <f>C12*E12</f>
        <v>0</v>
      </c>
      <c r="F13" s="159"/>
      <c r="G13" s="151"/>
      <c r="H13" s="151"/>
      <c r="I13" s="151"/>
      <c r="J13" s="152"/>
    </row>
    <row r="14" spans="1:10" ht="20.25">
      <c r="A14" s="153">
        <v>2</v>
      </c>
      <c r="B14" s="158" t="s">
        <v>105</v>
      </c>
      <c r="C14" s="155">
        <v>0</v>
      </c>
      <c r="D14" s="156">
        <f>C14/$C$53</f>
        <v>0</v>
      </c>
      <c r="E14" s="157">
        <v>0.8</v>
      </c>
      <c r="F14" s="160">
        <v>0.2</v>
      </c>
      <c r="G14" s="156"/>
      <c r="H14" s="156"/>
      <c r="I14" s="156"/>
      <c r="J14" s="152"/>
    </row>
    <row r="15" spans="1:10" ht="20.25">
      <c r="A15" s="153"/>
      <c r="B15" s="158"/>
      <c r="C15" s="155"/>
      <c r="D15" s="156"/>
      <c r="E15" s="159">
        <f>$C14*E14</f>
        <v>0</v>
      </c>
      <c r="F15" s="159">
        <f>F14*C14</f>
        <v>0</v>
      </c>
      <c r="G15" s="159"/>
      <c r="H15" s="159"/>
      <c r="I15" s="159"/>
      <c r="J15" s="152"/>
    </row>
    <row r="16" spans="1:10" ht="20.25">
      <c r="A16" s="153">
        <v>3</v>
      </c>
      <c r="B16" s="158" t="s">
        <v>120</v>
      </c>
      <c r="C16" s="155">
        <v>8630.9</v>
      </c>
      <c r="D16" s="156">
        <f>C16/$C$53</f>
        <v>1.0523988264891622E-2</v>
      </c>
      <c r="E16" s="157">
        <v>0.3</v>
      </c>
      <c r="F16" s="157">
        <v>0.7</v>
      </c>
      <c r="G16" s="160"/>
      <c r="H16" s="160"/>
      <c r="I16" s="160"/>
      <c r="J16" s="152"/>
    </row>
    <row r="17" spans="1:10" ht="20.25">
      <c r="A17" s="153"/>
      <c r="B17" s="158"/>
      <c r="C17" s="155"/>
      <c r="D17" s="156"/>
      <c r="E17" s="161">
        <f>E16*C16</f>
        <v>2589.27</v>
      </c>
      <c r="F17" s="159">
        <f>C16*F16</f>
        <v>6041.6299999999992</v>
      </c>
      <c r="G17" s="159"/>
      <c r="H17" s="159"/>
      <c r="I17" s="159"/>
      <c r="J17" s="152"/>
    </row>
    <row r="18" spans="1:10" ht="20.25">
      <c r="A18" s="153">
        <v>4</v>
      </c>
      <c r="B18" s="158" t="s">
        <v>42</v>
      </c>
      <c r="C18" s="155">
        <v>103210.43</v>
      </c>
      <c r="D18" s="156">
        <f>C18/$C$53</f>
        <v>0.12584844617993698</v>
      </c>
      <c r="E18" s="151"/>
      <c r="F18" s="157">
        <v>0.8</v>
      </c>
      <c r="G18" s="157">
        <v>0.2</v>
      </c>
      <c r="H18" s="160"/>
      <c r="I18" s="160"/>
      <c r="J18" s="162"/>
    </row>
    <row r="19" spans="1:10" ht="20.25">
      <c r="A19" s="153"/>
      <c r="B19" s="158"/>
      <c r="C19" s="155"/>
      <c r="D19" s="156"/>
      <c r="E19" s="151"/>
      <c r="F19" s="159">
        <f>C18*F18</f>
        <v>82568.343999999997</v>
      </c>
      <c r="G19" s="159">
        <f>C18*G18</f>
        <v>20642.085999999999</v>
      </c>
      <c r="H19" s="161"/>
      <c r="I19" s="159"/>
      <c r="J19" s="163"/>
    </row>
    <row r="20" spans="1:10" ht="20.25">
      <c r="A20" s="153">
        <v>5</v>
      </c>
      <c r="B20" s="158" t="s">
        <v>83</v>
      </c>
      <c r="C20" s="155">
        <v>18736.95</v>
      </c>
      <c r="D20" s="156">
        <f>C20/$C$53</f>
        <v>2.2846683650588132E-2</v>
      </c>
      <c r="E20" s="151"/>
      <c r="F20" s="157">
        <v>0.1</v>
      </c>
      <c r="G20" s="157">
        <v>0.6</v>
      </c>
      <c r="H20" s="157">
        <v>0.3</v>
      </c>
      <c r="I20" s="160"/>
      <c r="J20" s="163"/>
    </row>
    <row r="21" spans="1:10" ht="20.25">
      <c r="A21" s="153"/>
      <c r="B21" s="158"/>
      <c r="C21" s="155"/>
      <c r="D21" s="156"/>
      <c r="E21" s="151"/>
      <c r="F21" s="159">
        <f>F20*C20</f>
        <v>1873.6950000000002</v>
      </c>
      <c r="G21" s="159">
        <f>G20*C20</f>
        <v>11242.17</v>
      </c>
      <c r="H21" s="159">
        <f>H20*C20</f>
        <v>5621.085</v>
      </c>
      <c r="I21" s="161"/>
      <c r="J21" s="163"/>
    </row>
    <row r="22" spans="1:10" ht="20.25">
      <c r="A22" s="153">
        <v>6</v>
      </c>
      <c r="B22" s="158" t="s">
        <v>5</v>
      </c>
      <c r="C22" s="155">
        <v>86612.24</v>
      </c>
      <c r="D22" s="156">
        <f>C22/$C$53</f>
        <v>0.1056096348417867</v>
      </c>
      <c r="E22" s="151"/>
      <c r="F22" s="159"/>
      <c r="G22" s="157">
        <v>0.3</v>
      </c>
      <c r="H22" s="157">
        <v>0.6</v>
      </c>
      <c r="I22" s="157">
        <v>0.1</v>
      </c>
      <c r="J22" s="164"/>
    </row>
    <row r="23" spans="1:10" ht="20.25">
      <c r="A23" s="153"/>
      <c r="B23" s="158"/>
      <c r="C23" s="155"/>
      <c r="D23" s="156"/>
      <c r="E23" s="151"/>
      <c r="F23" s="159"/>
      <c r="G23" s="159">
        <f>G22*C22</f>
        <v>25983.672000000002</v>
      </c>
      <c r="H23" s="159">
        <f>H22*C22</f>
        <v>51967.344000000005</v>
      </c>
      <c r="I23" s="159">
        <f>I22*C22</f>
        <v>8661.2240000000002</v>
      </c>
      <c r="J23" s="164"/>
    </row>
    <row r="24" spans="1:10" ht="20.25">
      <c r="A24" s="153">
        <v>7</v>
      </c>
      <c r="B24" s="158" t="s">
        <v>87</v>
      </c>
      <c r="C24" s="155">
        <v>200775.27</v>
      </c>
      <c r="D24" s="156">
        <f>C24/$C$53</f>
        <v>0.24481300737587586</v>
      </c>
      <c r="E24" s="151"/>
      <c r="F24" s="160"/>
      <c r="G24" s="157">
        <v>0.4</v>
      </c>
      <c r="H24" s="157">
        <v>0.5</v>
      </c>
      <c r="I24" s="157">
        <v>0.1</v>
      </c>
      <c r="J24" s="162"/>
    </row>
    <row r="25" spans="1:10" ht="20.25">
      <c r="A25" s="153"/>
      <c r="B25" s="158"/>
      <c r="C25" s="155"/>
      <c r="D25" s="156"/>
      <c r="E25" s="151"/>
      <c r="F25" s="159"/>
      <c r="G25" s="159">
        <f>G24*C24</f>
        <v>80310.108000000007</v>
      </c>
      <c r="H25" s="159">
        <f>C24*H24</f>
        <v>100387.63499999999</v>
      </c>
      <c r="I25" s="159">
        <f>I24*C24</f>
        <v>20077.527000000002</v>
      </c>
      <c r="J25" s="164"/>
    </row>
    <row r="26" spans="1:10" ht="20.25">
      <c r="A26" s="153">
        <v>8</v>
      </c>
      <c r="B26" s="158" t="s">
        <v>347</v>
      </c>
      <c r="C26" s="155">
        <v>882</v>
      </c>
      <c r="D26" s="156">
        <f>C26/$C$53</f>
        <v>1.0754565166592605E-3</v>
      </c>
      <c r="E26" s="160"/>
      <c r="F26" s="157">
        <v>1</v>
      </c>
      <c r="G26" s="160"/>
      <c r="H26" s="160"/>
      <c r="I26" s="160"/>
      <c r="J26" s="162"/>
    </row>
    <row r="27" spans="1:10" ht="20.25">
      <c r="A27" s="153"/>
      <c r="B27" s="158"/>
      <c r="C27" s="155"/>
      <c r="D27" s="156"/>
      <c r="E27" s="159"/>
      <c r="F27" s="159">
        <f>F26*C26</f>
        <v>882</v>
      </c>
      <c r="G27" s="160"/>
      <c r="H27" s="160"/>
      <c r="I27" s="160"/>
      <c r="J27" s="162"/>
    </row>
    <row r="28" spans="1:10" ht="20.25">
      <c r="A28" s="153">
        <v>9</v>
      </c>
      <c r="B28" s="158" t="s">
        <v>88</v>
      </c>
      <c r="C28" s="155">
        <v>94382.43</v>
      </c>
      <c r="D28" s="156">
        <f>C28/$C$53</f>
        <v>0.11508412630571029</v>
      </c>
      <c r="E28" s="159"/>
      <c r="F28" s="160"/>
      <c r="G28" s="160"/>
      <c r="H28" s="157">
        <v>0.5</v>
      </c>
      <c r="I28" s="157">
        <v>0.5</v>
      </c>
      <c r="J28" s="162"/>
    </row>
    <row r="29" spans="1:10" ht="20.25">
      <c r="A29" s="153"/>
      <c r="B29" s="158"/>
      <c r="C29" s="155"/>
      <c r="D29" s="156"/>
      <c r="E29" s="159"/>
      <c r="F29" s="160"/>
      <c r="G29" s="159"/>
      <c r="H29" s="159">
        <f>H28*C28</f>
        <v>47191.214999999997</v>
      </c>
      <c r="I29" s="159">
        <f>I28*C28</f>
        <v>47191.214999999997</v>
      </c>
      <c r="J29" s="162"/>
    </row>
    <row r="30" spans="1:10" ht="20.25">
      <c r="A30" s="153">
        <v>10</v>
      </c>
      <c r="B30" s="158" t="s">
        <v>91</v>
      </c>
      <c r="C30" s="155">
        <v>106484.62</v>
      </c>
      <c r="D30" s="156">
        <f>C30/$C$53</f>
        <v>0.12984079195349774</v>
      </c>
      <c r="E30" s="159"/>
      <c r="F30" s="160"/>
      <c r="G30" s="157">
        <v>0.3</v>
      </c>
      <c r="H30" s="157">
        <v>0.2</v>
      </c>
      <c r="I30" s="157">
        <v>0.4</v>
      </c>
      <c r="J30" s="165">
        <v>0.1</v>
      </c>
    </row>
    <row r="31" spans="1:10" ht="20.25">
      <c r="A31" s="153"/>
      <c r="B31" s="158"/>
      <c r="C31" s="155"/>
      <c r="D31" s="156"/>
      <c r="E31" s="159"/>
      <c r="F31" s="160"/>
      <c r="G31" s="159">
        <f>G30*C30</f>
        <v>31945.385999999999</v>
      </c>
      <c r="H31" s="159">
        <f>H30*C30</f>
        <v>21296.923999999999</v>
      </c>
      <c r="I31" s="159">
        <f>I30*C30</f>
        <v>42593.847999999998</v>
      </c>
      <c r="J31" s="166">
        <f>J30*C30</f>
        <v>10648.462</v>
      </c>
    </row>
    <row r="32" spans="1:10" ht="20.25">
      <c r="A32" s="153">
        <v>11</v>
      </c>
      <c r="B32" s="158" t="s">
        <v>7</v>
      </c>
      <c r="C32" s="155">
        <v>32651.81</v>
      </c>
      <c r="D32" s="156">
        <f>C32/$C$53</f>
        <v>3.9813607534263051E-2</v>
      </c>
      <c r="E32" s="151"/>
      <c r="F32" s="151"/>
      <c r="G32" s="151"/>
      <c r="H32" s="157">
        <v>0.2</v>
      </c>
      <c r="I32" s="157">
        <v>0.5</v>
      </c>
      <c r="J32" s="165">
        <v>0.3</v>
      </c>
    </row>
    <row r="33" spans="1:10" ht="20.25">
      <c r="A33" s="153"/>
      <c r="B33" s="158"/>
      <c r="C33" s="155"/>
      <c r="D33" s="156"/>
      <c r="E33" s="151"/>
      <c r="F33" s="151"/>
      <c r="G33" s="151"/>
      <c r="H33" s="167">
        <f>H32*C32</f>
        <v>6530.362000000001</v>
      </c>
      <c r="I33" s="167">
        <f>I32*C32</f>
        <v>16325.905000000001</v>
      </c>
      <c r="J33" s="166">
        <f>J32*C32</f>
        <v>9795.5429999999997</v>
      </c>
    </row>
    <row r="34" spans="1:10" ht="20.25">
      <c r="A34" s="153">
        <v>12</v>
      </c>
      <c r="B34" s="158" t="s">
        <v>650</v>
      </c>
      <c r="C34" s="155">
        <v>5332.99</v>
      </c>
      <c r="D34" s="156">
        <f>C34/$C$53</f>
        <v>6.5027197831957701E-3</v>
      </c>
      <c r="E34" s="151"/>
      <c r="F34" s="151"/>
      <c r="G34" s="157">
        <v>0.4</v>
      </c>
      <c r="H34" s="157">
        <v>0.4</v>
      </c>
      <c r="I34" s="157">
        <v>0.2</v>
      </c>
      <c r="J34" s="162"/>
    </row>
    <row r="35" spans="1:10" ht="20.25">
      <c r="A35" s="153"/>
      <c r="B35" s="158"/>
      <c r="C35" s="155"/>
      <c r="D35" s="156"/>
      <c r="E35" s="151"/>
      <c r="F35" s="151"/>
      <c r="G35" s="167">
        <f>G34*C34</f>
        <v>2133.1959999999999</v>
      </c>
      <c r="H35" s="167">
        <f>H34*C34</f>
        <v>2133.1959999999999</v>
      </c>
      <c r="I35" s="167">
        <f>I34*C34</f>
        <v>1066.598</v>
      </c>
      <c r="J35" s="168"/>
    </row>
    <row r="36" spans="1:10" ht="20.25">
      <c r="A36" s="153">
        <v>13</v>
      </c>
      <c r="B36" s="158" t="s">
        <v>651</v>
      </c>
      <c r="C36" s="155">
        <v>16885.39</v>
      </c>
      <c r="D36" s="156">
        <f>C36/$C$53</f>
        <v>2.058900534221441E-2</v>
      </c>
      <c r="E36" s="151"/>
      <c r="F36" s="157">
        <v>0.1</v>
      </c>
      <c r="G36" s="157">
        <v>0.5</v>
      </c>
      <c r="H36" s="157">
        <v>0.2</v>
      </c>
      <c r="I36" s="157">
        <v>0.2</v>
      </c>
      <c r="J36" s="162"/>
    </row>
    <row r="37" spans="1:10" ht="20.25">
      <c r="A37" s="153"/>
      <c r="B37" s="158"/>
      <c r="C37" s="155"/>
      <c r="D37" s="156"/>
      <c r="E37" s="151"/>
      <c r="F37" s="167">
        <f>F36*C36</f>
        <v>1688.539</v>
      </c>
      <c r="G37" s="167">
        <f>G36*C36</f>
        <v>8442.6949999999997</v>
      </c>
      <c r="H37" s="167">
        <f>H36*C36</f>
        <v>3377.078</v>
      </c>
      <c r="I37" s="167">
        <f>I36*C36</f>
        <v>3377.078</v>
      </c>
      <c r="J37" s="162"/>
    </row>
    <row r="38" spans="1:10" ht="20.25">
      <c r="A38" s="153">
        <v>14</v>
      </c>
      <c r="B38" s="158" t="s">
        <v>4</v>
      </c>
      <c r="C38" s="155">
        <v>12192.19</v>
      </c>
      <c r="D38" s="156">
        <f>C38/$C$53</f>
        <v>1.4866406108671053E-2</v>
      </c>
      <c r="E38" s="151"/>
      <c r="F38" s="151"/>
      <c r="G38" s="169"/>
      <c r="H38" s="160"/>
      <c r="I38" s="157">
        <v>1</v>
      </c>
      <c r="J38" s="162"/>
    </row>
    <row r="39" spans="1:10" ht="20.25">
      <c r="A39" s="153"/>
      <c r="B39" s="158"/>
      <c r="C39" s="155"/>
      <c r="D39" s="156"/>
      <c r="E39" s="151"/>
      <c r="F39" s="151"/>
      <c r="G39" s="167"/>
      <c r="H39" s="167"/>
      <c r="I39" s="167">
        <f>I38*C38</f>
        <v>12192.19</v>
      </c>
      <c r="J39" s="162"/>
    </row>
    <row r="40" spans="1:10" ht="20.25">
      <c r="A40" s="153">
        <v>15</v>
      </c>
      <c r="B40" s="158" t="s">
        <v>652</v>
      </c>
      <c r="C40" s="155">
        <v>1483.06</v>
      </c>
      <c r="D40" s="156">
        <f>C40/$C$53</f>
        <v>1.8083520879780984E-3</v>
      </c>
      <c r="E40" s="151"/>
      <c r="F40" s="151"/>
      <c r="G40" s="160"/>
      <c r="H40" s="157">
        <v>0.5</v>
      </c>
      <c r="I40" s="157">
        <v>0.5</v>
      </c>
      <c r="J40" s="162"/>
    </row>
    <row r="41" spans="1:10" ht="20.25">
      <c r="A41" s="153"/>
      <c r="B41" s="158"/>
      <c r="C41" s="155"/>
      <c r="D41" s="156"/>
      <c r="E41" s="151"/>
      <c r="F41" s="151"/>
      <c r="G41" s="151"/>
      <c r="H41" s="167">
        <f>H40*C40</f>
        <v>741.53</v>
      </c>
      <c r="I41" s="167">
        <f>I40*C40</f>
        <v>741.53</v>
      </c>
      <c r="J41" s="162"/>
    </row>
    <row r="42" spans="1:10" ht="20.25">
      <c r="A42" s="153">
        <v>16</v>
      </c>
      <c r="B42" s="158" t="s">
        <v>121</v>
      </c>
      <c r="C42" s="155">
        <v>5337.8</v>
      </c>
      <c r="D42" s="156">
        <f>C42/$C$53</f>
        <v>6.5085848011607718E-3</v>
      </c>
      <c r="E42" s="151"/>
      <c r="F42" s="151"/>
      <c r="G42" s="151"/>
      <c r="H42" s="157">
        <v>0.3</v>
      </c>
      <c r="I42" s="157">
        <v>0.5</v>
      </c>
      <c r="J42" s="165">
        <v>0.2</v>
      </c>
    </row>
    <row r="43" spans="1:10" ht="20.25">
      <c r="A43" s="153"/>
      <c r="B43" s="158"/>
      <c r="C43" s="155"/>
      <c r="D43" s="156"/>
      <c r="E43" s="151"/>
      <c r="F43" s="159"/>
      <c r="G43" s="159"/>
      <c r="H43" s="159">
        <f>H42*C42</f>
        <v>1601.34</v>
      </c>
      <c r="I43" s="159">
        <f>I42*C42</f>
        <v>2668.9</v>
      </c>
      <c r="J43" s="163">
        <f>J42*C42</f>
        <v>1067.5600000000002</v>
      </c>
    </row>
    <row r="44" spans="1:10" ht="20.25">
      <c r="A44" s="153">
        <v>17</v>
      </c>
      <c r="B44" s="158" t="s">
        <v>653</v>
      </c>
      <c r="C44" s="155">
        <v>55607.6</v>
      </c>
      <c r="D44" s="156">
        <f>C44/$C$53</f>
        <v>6.7804485029230713E-2</v>
      </c>
      <c r="E44" s="151"/>
      <c r="F44" s="160"/>
      <c r="G44" s="157">
        <v>0.5</v>
      </c>
      <c r="H44" s="157">
        <v>0.3</v>
      </c>
      <c r="I44" s="157">
        <v>0.2</v>
      </c>
      <c r="J44" s="165"/>
    </row>
    <row r="45" spans="1:10" ht="20.25">
      <c r="A45" s="153"/>
      <c r="B45" s="158"/>
      <c r="C45" s="155"/>
      <c r="D45" s="156"/>
      <c r="E45" s="151"/>
      <c r="F45" s="159"/>
      <c r="G45" s="159">
        <f>G44*C44</f>
        <v>27803.8</v>
      </c>
      <c r="H45" s="159">
        <f>$C44*H44</f>
        <v>16682.28</v>
      </c>
      <c r="I45" s="159">
        <f>$C44*I44</f>
        <v>11121.52</v>
      </c>
      <c r="J45" s="163"/>
    </row>
    <row r="46" spans="1:10" ht="20.25">
      <c r="A46" s="153">
        <v>18</v>
      </c>
      <c r="B46" s="158" t="s">
        <v>103</v>
      </c>
      <c r="C46" s="155">
        <v>44130.29</v>
      </c>
      <c r="D46" s="156">
        <f>C46/$C$53</f>
        <v>5.3809759594742629E-2</v>
      </c>
      <c r="E46" s="160"/>
      <c r="F46" s="157">
        <v>0.4</v>
      </c>
      <c r="G46" s="157">
        <v>0.4</v>
      </c>
      <c r="H46" s="157">
        <v>0.2</v>
      </c>
      <c r="I46" s="160"/>
      <c r="J46" s="163"/>
    </row>
    <row r="47" spans="1:10" ht="20.25">
      <c r="A47" s="153"/>
      <c r="B47" s="158"/>
      <c r="C47" s="155"/>
      <c r="D47" s="156"/>
      <c r="E47" s="167"/>
      <c r="F47" s="167">
        <f>F46*C46</f>
        <v>17652.116000000002</v>
      </c>
      <c r="G47" s="167">
        <f>G46*C46</f>
        <v>17652.116000000002</v>
      </c>
      <c r="H47" s="167">
        <f>H46*C46</f>
        <v>8826.0580000000009</v>
      </c>
      <c r="I47" s="159"/>
      <c r="J47" s="163"/>
    </row>
    <row r="48" spans="1:10" ht="20.25">
      <c r="A48" s="153">
        <v>19</v>
      </c>
      <c r="B48" s="151" t="s">
        <v>117</v>
      </c>
      <c r="C48" s="155">
        <v>24137.51</v>
      </c>
      <c r="D48" s="156">
        <f>C48/$C$53</f>
        <v>2.9431794133138393E-2</v>
      </c>
      <c r="E48" s="151"/>
      <c r="F48" s="160"/>
      <c r="G48" s="160"/>
      <c r="H48" s="160"/>
      <c r="I48" s="157">
        <v>0.6</v>
      </c>
      <c r="J48" s="165">
        <v>0.4</v>
      </c>
    </row>
    <row r="49" spans="1:10" ht="20.25">
      <c r="A49" s="153"/>
      <c r="B49" s="151"/>
      <c r="C49" s="155"/>
      <c r="D49" s="156"/>
      <c r="E49" s="151"/>
      <c r="F49" s="159"/>
      <c r="G49" s="167"/>
      <c r="H49" s="159"/>
      <c r="I49" s="159">
        <f>I48*C48</f>
        <v>14482.505999999999</v>
      </c>
      <c r="J49" s="163">
        <f>J48*C48</f>
        <v>9655.003999999999</v>
      </c>
    </row>
    <row r="50" spans="1:10" ht="20.25">
      <c r="A50" s="153">
        <v>20</v>
      </c>
      <c r="B50" s="151" t="s">
        <v>104</v>
      </c>
      <c r="C50" s="155">
        <v>2643.36</v>
      </c>
      <c r="D50" s="156">
        <f>C50/$C$53</f>
        <v>3.2231504964585294E-3</v>
      </c>
      <c r="E50" s="151"/>
      <c r="F50" s="161"/>
      <c r="G50" s="167"/>
      <c r="H50" s="159"/>
      <c r="I50" s="159"/>
      <c r="J50" s="165">
        <v>1</v>
      </c>
    </row>
    <row r="51" spans="1:10" ht="21" thickBot="1">
      <c r="A51" s="170"/>
      <c r="B51" s="171"/>
      <c r="C51" s="172"/>
      <c r="D51" s="173"/>
      <c r="E51" s="171"/>
      <c r="F51" s="174"/>
      <c r="G51" s="174"/>
      <c r="H51" s="174"/>
      <c r="I51" s="174"/>
      <c r="J51" s="175">
        <f>$C50*J50</f>
        <v>2643.36</v>
      </c>
    </row>
    <row r="52" spans="1:10" ht="21" thickBot="1">
      <c r="A52" s="176"/>
      <c r="B52" s="176"/>
      <c r="C52" s="177"/>
      <c r="D52" s="176"/>
      <c r="E52" s="176"/>
      <c r="F52" s="176"/>
      <c r="G52" s="176"/>
      <c r="H52" s="176"/>
      <c r="I52" s="178"/>
      <c r="J52" s="178"/>
    </row>
    <row r="53" spans="1:10" ht="21" thickBot="1">
      <c r="A53" s="227" t="s">
        <v>654</v>
      </c>
      <c r="B53" s="228"/>
      <c r="C53" s="179">
        <f>ROUNDDOWN(C12+C14+C16+C18+C20+C22+C24+C26+C28+C30+C32+C34+C36+C38+C40+C42+C44+C46+C48+C50,2)</f>
        <v>820116.84</v>
      </c>
      <c r="D53" s="180">
        <f>SUM(D11:D51)</f>
        <v>1</v>
      </c>
      <c r="E53" s="181">
        <f t="shared" ref="E53:J53" si="0">E13+E15+E17+E19+E25+E27+E43+E45+E49+E51+E21+E23+E29+E31+E33+E35+E37+E39+E41+E47</f>
        <v>2589.27</v>
      </c>
      <c r="F53" s="181">
        <f t="shared" si="0"/>
        <v>110706.32400000002</v>
      </c>
      <c r="G53" s="181">
        <f t="shared" si="0"/>
        <v>226155.22900000002</v>
      </c>
      <c r="H53" s="181">
        <f t="shared" si="0"/>
        <v>266356.04700000002</v>
      </c>
      <c r="I53" s="181">
        <f t="shared" si="0"/>
        <v>180500.041</v>
      </c>
      <c r="J53" s="181">
        <f t="shared" si="0"/>
        <v>33809.928999999996</v>
      </c>
    </row>
    <row r="54" spans="1:10" ht="21" thickBot="1">
      <c r="A54" s="176"/>
      <c r="B54" s="176"/>
      <c r="C54" s="177"/>
      <c r="D54" s="176"/>
      <c r="E54" s="182">
        <f t="shared" ref="E54:J54" si="1">E53/$C$53</f>
        <v>3.1571964794674867E-3</v>
      </c>
      <c r="F54" s="183">
        <f t="shared" si="1"/>
        <v>0.13498847798321031</v>
      </c>
      <c r="G54" s="183">
        <f t="shared" si="1"/>
        <v>0.27575976735217389</v>
      </c>
      <c r="H54" s="183">
        <f t="shared" si="1"/>
        <v>0.32477817063236991</v>
      </c>
      <c r="I54" s="183">
        <f t="shared" si="1"/>
        <v>0.22009064098720374</v>
      </c>
      <c r="J54" s="184">
        <f t="shared" si="1"/>
        <v>4.1225746565574727E-2</v>
      </c>
    </row>
    <row r="55" spans="1:10" ht="21" thickBot="1">
      <c r="A55" s="176"/>
      <c r="B55" s="176"/>
      <c r="C55" s="177"/>
      <c r="D55" s="176"/>
      <c r="E55" s="185">
        <f t="shared" ref="E55:J55" si="2">D55+E54</f>
        <v>3.1571964794674867E-3</v>
      </c>
      <c r="F55" s="186">
        <f t="shared" si="2"/>
        <v>0.13814567446267781</v>
      </c>
      <c r="G55" s="186">
        <f t="shared" si="2"/>
        <v>0.41390544181485167</v>
      </c>
      <c r="H55" s="186">
        <f t="shared" si="2"/>
        <v>0.73868361244722158</v>
      </c>
      <c r="I55" s="186">
        <f t="shared" si="2"/>
        <v>0.95877425343442535</v>
      </c>
      <c r="J55" s="187">
        <f t="shared" si="2"/>
        <v>1</v>
      </c>
    </row>
  </sheetData>
  <mergeCells count="8">
    <mergeCell ref="A1:J2"/>
    <mergeCell ref="A53:B53"/>
    <mergeCell ref="A3:J3"/>
    <mergeCell ref="A4:J4"/>
    <mergeCell ref="A5:J5"/>
    <mergeCell ref="A6:J6"/>
    <mergeCell ref="A7:J7"/>
    <mergeCell ref="A8:J9"/>
  </mergeCells>
  <pageMargins left="0.51181102362204722" right="0.51181102362204722" top="0.78740157480314965" bottom="0.78740157480314965" header="0.31496062992125984" footer="0.31496062992125984"/>
  <pageSetup paperSize="9" scale="4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Projeto padrão 220V</vt:lpstr>
      <vt:lpstr>cronograma</vt:lpstr>
      <vt:lpstr>'Projeto padrão 220V'!Area_de_impressao</vt:lpstr>
      <vt:lpstr>'Projeto padrão 220V'!Titulos_de_impressao</vt:lpstr>
    </vt:vector>
  </TitlesOfParts>
  <Company>PNUD/BRA/00/027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Felipe</cp:lastModifiedBy>
  <cp:lastPrinted>2017-06-23T14:56:43Z</cp:lastPrinted>
  <dcterms:created xsi:type="dcterms:W3CDTF">2005-05-06T14:48:20Z</dcterms:created>
  <dcterms:modified xsi:type="dcterms:W3CDTF">2017-06-26T12:43:46Z</dcterms:modified>
</cp:coreProperties>
</file>